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30" windowWidth="11595" windowHeight="5895" tabRatio="984"/>
  </bookViews>
  <sheets>
    <sheet name="Schweizermeisterschaften" sheetId="25" r:id="rId1"/>
    <sheet name="SM Vereinsturnen gesamt" sheetId="31" r:id="rId2"/>
    <sheet name="Turnfestresultate" sheetId="22" r:id="rId3"/>
    <sheet name="Verbandsturntag GL" sheetId="30" r:id="rId4"/>
    <sheet name="Kantonalmeisterschaften SZ" sheetId="24" r:id="rId5"/>
    <sheet name="Cup-Resultate" sheetId="23" r:id="rId6"/>
    <sheet name="Resultate 2007" sheetId="27" state="hidden" r:id="rId7"/>
    <sheet name="Turnfesteinsätze" sheetId="26" r:id="rId8"/>
    <sheet name="Turnfestrekorde" sheetId="21" r:id="rId9"/>
    <sheet name="Vereinsrekorde" sheetId="18" r:id="rId10"/>
    <sheet name="GYB" sheetId="17" r:id="rId11"/>
    <sheet name="GYK" sheetId="29" r:id="rId12"/>
    <sheet name="SR" sheetId="28" r:id="rId13"/>
    <sheet name="PS" sheetId="11" r:id="rId14"/>
    <sheet name="SB" sheetId="10" r:id="rId15"/>
    <sheet name="STH" sheetId="7" r:id="rId16"/>
    <sheet name="HO" sheetId="14" r:id="rId17"/>
    <sheet name="STS" sheetId="6" r:id="rId18"/>
    <sheet name="KUG" sheetId="12" r:id="rId19"/>
    <sheet name="WE" sheetId="4" r:id="rId20"/>
    <sheet name="800M" sheetId="5" r:id="rId21"/>
    <sheet name="WU" sheetId="3" r:id="rId22"/>
    <sheet name="FTA DTV" sheetId="16" r:id="rId23"/>
    <sheet name="GYG" sheetId="15" r:id="rId24"/>
    <sheet name="SP" sheetId="8" r:id="rId25"/>
    <sheet name="PF" sheetId="20" r:id="rId26"/>
    <sheet name="BA" sheetId="19" r:id="rId27"/>
    <sheet name="400M" sheetId="2" r:id="rId28"/>
    <sheet name="4X100M" sheetId="1" r:id="rId29"/>
    <sheet name="1000M" sheetId="9" r:id="rId30"/>
    <sheet name="HW" sheetId="13" r:id="rId31"/>
  </sheets>
  <calcPr calcId="125725"/>
</workbook>
</file>

<file path=xl/calcChain.xml><?xml version="1.0" encoding="utf-8"?>
<calcChain xmlns="http://schemas.openxmlformats.org/spreadsheetml/2006/main">
  <c r="G146" i="22"/>
  <c r="E103" i="7"/>
  <c r="E35" i="28"/>
  <c r="E46" i="29"/>
  <c r="E92" i="17"/>
  <c r="S69" i="26"/>
  <c r="R68"/>
  <c r="S68"/>
  <c r="R69"/>
  <c r="Z224" i="22"/>
  <c r="D225"/>
  <c r="V224"/>
  <c r="S224"/>
  <c r="Q224"/>
  <c r="G224"/>
  <c r="E71" i="6"/>
  <c r="B85"/>
  <c r="E84"/>
  <c r="E47"/>
  <c r="E47" i="14"/>
  <c r="E84" i="7"/>
  <c r="B117"/>
  <c r="E116"/>
  <c r="E109" i="10"/>
  <c r="E93"/>
  <c r="E73"/>
  <c r="E128" i="11"/>
  <c r="K146" i="22"/>
  <c r="L146"/>
  <c r="M146"/>
  <c r="Q146"/>
  <c r="R146"/>
  <c r="S146"/>
  <c r="T146"/>
  <c r="U146"/>
  <c r="V146"/>
  <c r="Y146"/>
  <c r="Z146"/>
  <c r="AA146"/>
  <c r="J146"/>
  <c r="R67" i="26"/>
  <c r="S67"/>
  <c r="N56" i="22"/>
  <c r="P56"/>
  <c r="S56"/>
  <c r="T56"/>
  <c r="AA56"/>
  <c r="I56"/>
  <c r="G51"/>
  <c r="G52" i="31"/>
  <c r="I52"/>
  <c r="H52"/>
  <c r="H46"/>
  <c r="Q192" i="22"/>
  <c r="D72" i="26"/>
  <c r="I146" i="22"/>
  <c r="E26" i="4"/>
  <c r="E32" i="12"/>
  <c r="E72" i="26"/>
  <c r="F72"/>
  <c r="G72"/>
  <c r="H72"/>
  <c r="I72"/>
  <c r="J72"/>
  <c r="K72"/>
  <c r="L72"/>
  <c r="M72"/>
  <c r="N72"/>
  <c r="O72"/>
  <c r="P72"/>
  <c r="Q72"/>
  <c r="C72"/>
  <c r="R66"/>
  <c r="S66"/>
  <c r="R70"/>
  <c r="S70"/>
  <c r="H45" i="31"/>
  <c r="H7"/>
  <c r="H8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2"/>
  <c r="H43"/>
  <c r="H44"/>
  <c r="H6"/>
  <c r="D210" i="22"/>
  <c r="B94" i="10"/>
  <c r="B110"/>
  <c r="B72" i="6"/>
  <c r="B104" i="7"/>
  <c r="R65" i="26"/>
  <c r="S65"/>
  <c r="R63"/>
  <c r="S63"/>
  <c r="R64"/>
  <c r="S64"/>
  <c r="R61"/>
  <c r="S61"/>
  <c r="R62"/>
  <c r="S62"/>
  <c r="E54" i="12"/>
  <c r="R60" i="26"/>
  <c r="S60"/>
  <c r="L169" i="22"/>
  <c r="R59" i="26"/>
  <c r="S59"/>
  <c r="R58"/>
  <c r="S58"/>
  <c r="E14" i="3"/>
  <c r="E242" i="15"/>
  <c r="E8" i="16"/>
  <c r="E13" i="19"/>
  <c r="E55" i="9"/>
  <c r="E30" i="5"/>
  <c r="E8" i="1"/>
  <c r="R55" i="26"/>
  <c r="S55"/>
  <c r="R56"/>
  <c r="S56"/>
  <c r="R57"/>
  <c r="S57"/>
  <c r="E33" i="3"/>
  <c r="Q209" i="22"/>
  <c r="S209"/>
  <c r="U209"/>
  <c r="V209"/>
  <c r="G209"/>
  <c r="R54" i="26"/>
  <c r="S54"/>
  <c r="E43" i="5"/>
  <c r="R53" i="26"/>
  <c r="S53"/>
  <c r="R50"/>
  <c r="S50"/>
  <c r="G169" i="22"/>
  <c r="J169"/>
  <c r="M169"/>
  <c r="V169"/>
  <c r="Y169"/>
  <c r="Z169"/>
  <c r="AB169"/>
  <c r="F169"/>
  <c r="J192"/>
  <c r="M192"/>
  <c r="N192"/>
  <c r="O192"/>
  <c r="P192"/>
  <c r="R192"/>
  <c r="S192"/>
  <c r="T192"/>
  <c r="U192"/>
  <c r="V192"/>
  <c r="G192"/>
  <c r="R52" i="26"/>
  <c r="S52"/>
  <c r="R51"/>
  <c r="S51"/>
  <c r="F130" i="22"/>
  <c r="F129"/>
  <c r="R49" i="26"/>
  <c r="S49"/>
  <c r="F128" i="22"/>
  <c r="R47" i="26"/>
  <c r="S47"/>
  <c r="R48"/>
  <c r="S48"/>
  <c r="F127" i="22"/>
  <c r="F126"/>
  <c r="R45" i="26"/>
  <c r="S45"/>
  <c r="R46"/>
  <c r="S46"/>
  <c r="F123" i="22"/>
  <c r="F146"/>
  <c r="R44" i="26"/>
  <c r="S44"/>
  <c r="R43"/>
  <c r="S43"/>
  <c r="C22" i="21"/>
  <c r="E8" i="20"/>
  <c r="E7" i="13"/>
  <c r="E8" i="2"/>
  <c r="R72" i="26"/>
</calcChain>
</file>

<file path=xl/sharedStrings.xml><?xml version="1.0" encoding="utf-8"?>
<sst xmlns="http://schemas.openxmlformats.org/spreadsheetml/2006/main" count="5305" uniqueCount="783">
  <si>
    <t>Jahr</t>
  </si>
  <si>
    <t>Turnfest</t>
  </si>
  <si>
    <t>Ort</t>
  </si>
  <si>
    <t>Rang</t>
  </si>
  <si>
    <t>Note</t>
  </si>
  <si>
    <t>Kantonalmeisterschaft</t>
  </si>
  <si>
    <t>Lachen</t>
  </si>
  <si>
    <t>Schnitt:</t>
  </si>
  <si>
    <t>Kreisturnfest</t>
  </si>
  <si>
    <t>Malters</t>
  </si>
  <si>
    <t>Stand:</t>
  </si>
  <si>
    <t>Appenzeller</t>
  </si>
  <si>
    <t>Teufen</t>
  </si>
  <si>
    <t>Eidgenössisches</t>
  </si>
  <si>
    <t>Baselland</t>
  </si>
  <si>
    <t>Linthverband</t>
  </si>
  <si>
    <t>Buttikon</t>
  </si>
  <si>
    <t>Berner-Oberländer</t>
  </si>
  <si>
    <t>Frutigen</t>
  </si>
  <si>
    <t>Toggenburger</t>
  </si>
  <si>
    <t>Zuzwil</t>
  </si>
  <si>
    <t>Freiburger</t>
  </si>
  <si>
    <t>Murten</t>
  </si>
  <si>
    <t>Niederurnen</t>
  </si>
  <si>
    <t>Wangen</t>
  </si>
  <si>
    <t>Winterthur</t>
  </si>
  <si>
    <t>Tessiner</t>
  </si>
  <si>
    <t>Bellinzona</t>
  </si>
  <si>
    <t>Schwyzer</t>
  </si>
  <si>
    <t>Siebnen</t>
  </si>
  <si>
    <t>Zuger</t>
  </si>
  <si>
    <t>Zug</t>
  </si>
  <si>
    <t>Oberwalliser</t>
  </si>
  <si>
    <t>Brig</t>
  </si>
  <si>
    <t>Bündner-Glarner</t>
  </si>
  <si>
    <t>Landquart</t>
  </si>
  <si>
    <t>Albis-Verband</t>
  </si>
  <si>
    <t>Affoltern a.A.</t>
  </si>
  <si>
    <t>Sissach</t>
  </si>
  <si>
    <t>Regionale Nord Vaudois</t>
  </si>
  <si>
    <t>Grandson</t>
  </si>
  <si>
    <t>Glarner-Bündner</t>
  </si>
  <si>
    <t>Schwanden</t>
  </si>
  <si>
    <t>Luzern</t>
  </si>
  <si>
    <t>Brunnen</t>
  </si>
  <si>
    <t>Thurgauer</t>
  </si>
  <si>
    <t>Kreuzlingen</t>
  </si>
  <si>
    <t>St. Moritz</t>
  </si>
  <si>
    <t>Laufentaler</t>
  </si>
  <si>
    <t>Röschenz</t>
  </si>
  <si>
    <t>Küssnacht</t>
  </si>
  <si>
    <t>Visp</t>
  </si>
  <si>
    <t>Zwingen</t>
  </si>
  <si>
    <t>Bern</t>
  </si>
  <si>
    <t>Seeländisches</t>
  </si>
  <si>
    <t>Pieterlen</t>
  </si>
  <si>
    <t>Eschenbach</t>
  </si>
  <si>
    <t>Wil,</t>
  </si>
  <si>
    <t>Verbandsturnfest KTVW</t>
  </si>
  <si>
    <t>Fehraltorf</t>
  </si>
  <si>
    <t>Aargauer</t>
  </si>
  <si>
    <t>Lenzburg</t>
  </si>
  <si>
    <t>Einsiedeln</t>
  </si>
  <si>
    <t>Thun-Strättl.</t>
  </si>
  <si>
    <t>Arbon</t>
  </si>
  <si>
    <t>Brienz</t>
  </si>
  <si>
    <t>Bözingen</t>
  </si>
  <si>
    <t>Märstetten</t>
  </si>
  <si>
    <t>Reutigen</t>
  </si>
  <si>
    <t>Freienbach</t>
  </si>
  <si>
    <t>alle GYB-Resultate TV Reichenburg seit 2006</t>
  </si>
  <si>
    <t>Schweizermeisterschaft</t>
  </si>
  <si>
    <t>Genf</t>
  </si>
  <si>
    <t>Näfels</t>
  </si>
  <si>
    <t>Rapperswil</t>
  </si>
  <si>
    <t>Zürisee-Oberland</t>
  </si>
  <si>
    <t>Hinwil</t>
  </si>
  <si>
    <t>Uster</t>
  </si>
  <si>
    <t>Lägerncup</t>
  </si>
  <si>
    <t>Wettingen</t>
  </si>
  <si>
    <t xml:space="preserve">Verbandsturnfest </t>
  </si>
  <si>
    <t>Mellingen</t>
  </si>
  <si>
    <t>Vevey</t>
  </si>
  <si>
    <t>Schwyz</t>
  </si>
  <si>
    <t>Ostschweizer (KTV)</t>
  </si>
  <si>
    <t>Jona</t>
  </si>
  <si>
    <t>Buttikon-Sch.</t>
  </si>
  <si>
    <t>Zentralschweizer</t>
  </si>
  <si>
    <t>Baar</t>
  </si>
  <si>
    <t>Vorarlberger</t>
  </si>
  <si>
    <t>Bludenz</t>
  </si>
  <si>
    <t>Oberarth</t>
  </si>
  <si>
    <t>Jubiläumscup</t>
  </si>
  <si>
    <t>Cham</t>
  </si>
  <si>
    <t>Netstal</t>
  </si>
  <si>
    <t>Vorber.-Wettkampf</t>
  </si>
  <si>
    <t>Egg</t>
  </si>
  <si>
    <t>Rüti</t>
  </si>
  <si>
    <t>Pfäffikon-Fr.</t>
  </si>
  <si>
    <t>Glarus</t>
  </si>
  <si>
    <t>Mels/Vilters</t>
  </si>
  <si>
    <t>Muttenz</t>
  </si>
  <si>
    <t>Roggwil</t>
  </si>
  <si>
    <t>Yverdon</t>
  </si>
  <si>
    <t>Schaffhausen</t>
  </si>
  <si>
    <t>Willisau</t>
  </si>
  <si>
    <t>Gym-Cup</t>
  </si>
  <si>
    <t>Reiden</t>
  </si>
  <si>
    <t>Rothrist</t>
  </si>
  <si>
    <t>Bülach</t>
  </si>
  <si>
    <t>Rorschacherberg</t>
  </si>
  <si>
    <t>Seewen/Schwyz</t>
  </si>
  <si>
    <t>Davos</t>
  </si>
  <si>
    <t>Wollerau-Bäch</t>
  </si>
  <si>
    <t>Sursee</t>
  </si>
  <si>
    <t>Reichenburg</t>
  </si>
  <si>
    <t>Zuchwil</t>
  </si>
  <si>
    <t>Lyss</t>
  </si>
  <si>
    <t>Munot-Cup</t>
  </si>
  <si>
    <t>Schnitt</t>
  </si>
  <si>
    <t>Wollerau</t>
  </si>
  <si>
    <t>Disziplin</t>
  </si>
  <si>
    <t>alte Bewertung</t>
  </si>
  <si>
    <t>neue Bewertung</t>
  </si>
  <si>
    <t>Wo</t>
  </si>
  <si>
    <t>4x100m</t>
  </si>
  <si>
    <t>KM Lachen</t>
  </si>
  <si>
    <t>400m</t>
  </si>
  <si>
    <t>TF Malters</t>
  </si>
  <si>
    <t>800m</t>
  </si>
  <si>
    <t>ETF Baselland</t>
  </si>
  <si>
    <t>1000m</t>
  </si>
  <si>
    <t>KM Brunnen</t>
  </si>
  <si>
    <t>TF Kreuzlingen</t>
  </si>
  <si>
    <t>TF Freienbach</t>
  </si>
  <si>
    <t>FTA DTV</t>
  </si>
  <si>
    <t>TF Buttikon</t>
  </si>
  <si>
    <t>GYB</t>
  </si>
  <si>
    <t>GYG</t>
  </si>
  <si>
    <t>Gym.Cup Egg</t>
  </si>
  <si>
    <t>TF Brienz</t>
  </si>
  <si>
    <t>HO</t>
  </si>
  <si>
    <t>KM Einsiedeln</t>
  </si>
  <si>
    <t>HW</t>
  </si>
  <si>
    <t>KM Wollerau-Bäch</t>
  </si>
  <si>
    <t>KUG</t>
  </si>
  <si>
    <t>KM Wangen</t>
  </si>
  <si>
    <t>PS</t>
  </si>
  <si>
    <t>TF Visp</t>
  </si>
  <si>
    <t>SB</t>
  </si>
  <si>
    <t>SP</t>
  </si>
  <si>
    <t>TF St. Moritz</t>
  </si>
  <si>
    <t>STH</t>
  </si>
  <si>
    <t>TF Zug</t>
  </si>
  <si>
    <t>TF Brig</t>
  </si>
  <si>
    <t>TF Landquart</t>
  </si>
  <si>
    <t>TF Niederurnen</t>
  </si>
  <si>
    <t>ETF Bern</t>
  </si>
  <si>
    <t>TF Lenzburg</t>
  </si>
  <si>
    <t>TF Thun-Strättligen</t>
  </si>
  <si>
    <t>TF Arbon</t>
  </si>
  <si>
    <t>STS</t>
  </si>
  <si>
    <t>WE</t>
  </si>
  <si>
    <t>3-teilig VW alt</t>
  </si>
  <si>
    <t>Oberturner</t>
  </si>
  <si>
    <t>4-teilig VW alt</t>
  </si>
  <si>
    <t>4-teilig VW neu</t>
  </si>
  <si>
    <t>3-teilig VW neu</t>
  </si>
  <si>
    <t>Reiny Keller</t>
  </si>
  <si>
    <t>Ferdi Zett</t>
  </si>
  <si>
    <t>TF Jona</t>
  </si>
  <si>
    <t>TF Schwyz</t>
  </si>
  <si>
    <t>Karl Schirmer</t>
  </si>
  <si>
    <t>TF Einsiedeln</t>
  </si>
  <si>
    <t>Rang am TF</t>
  </si>
  <si>
    <t>Ueli Mettler</t>
  </si>
  <si>
    <t>Ivo Friedrich</t>
  </si>
  <si>
    <t>Markus Romer</t>
  </si>
  <si>
    <t>ETF Luzern</t>
  </si>
  <si>
    <t>Patrick Tribelhorn</t>
  </si>
  <si>
    <t>Sektionswettkampf</t>
  </si>
  <si>
    <t>Aarau</t>
  </si>
  <si>
    <t>Tuggen</t>
  </si>
  <si>
    <t>Hombrechtikon</t>
  </si>
  <si>
    <t>49.33</t>
  </si>
  <si>
    <t>49.30</t>
  </si>
  <si>
    <t>alle Barren-Resultate TV Reichenburg seit 1971</t>
  </si>
  <si>
    <t>alle Pferd-Resultate TV Reichenburg seit 1971</t>
  </si>
  <si>
    <t>TF Tuggen</t>
  </si>
  <si>
    <t>BA</t>
  </si>
  <si>
    <t>PF</t>
  </si>
  <si>
    <t>TF Näfels</t>
  </si>
  <si>
    <t>ETF Aarau</t>
  </si>
  <si>
    <t>alle GYG-Resultate TV Reichenburg seit 1971</t>
  </si>
  <si>
    <t>alle Pendellauf-Resultate TV Reichenburg seit 1971</t>
  </si>
  <si>
    <t>alle 4x100M-Resultate TV Reichenburg seit 2005</t>
  </si>
  <si>
    <t>alle 400m-Resultate TV Reichenburg seit 1992</t>
  </si>
  <si>
    <t>alle 800m-Resultate TV Reichenburg seit 1999</t>
  </si>
  <si>
    <t>alle 1000m-Resultate TV Reichenburg seit 1984</t>
  </si>
  <si>
    <t>alle Hochsprung-Resultate TV Reichenburg seit 1989</t>
  </si>
  <si>
    <t>alle Hochweitsprung-Resultate TV Reichenburg seit 2000</t>
  </si>
  <si>
    <t>alle Kugelstoss-Resultate TV Reichenburg seit 1988</t>
  </si>
  <si>
    <t>alle Schleuderball-Resultate TV Reichenburg seit 1994</t>
  </si>
  <si>
    <t>alle Sprünge-Resultate TV Reichenburg seit 1975</t>
  </si>
  <si>
    <t>alle Steinheben-Resultate TV Reichenburg seit 1984</t>
  </si>
  <si>
    <t>alle Steinstossen-Resultate TV Reichenburg seit 1986</t>
  </si>
  <si>
    <t>alle Weitsprung-Resultate TV Reichenburg seit 1994</t>
  </si>
  <si>
    <t>alle Weitwurf-Resultate TV Reichenburg seit 1974</t>
  </si>
  <si>
    <t>Höhe</t>
  </si>
  <si>
    <t>1.266 m</t>
  </si>
  <si>
    <t>Bahn</t>
  </si>
  <si>
    <t>Rasen</t>
  </si>
  <si>
    <t>2.48.44 Min.</t>
  </si>
  <si>
    <t>Weite w.</t>
  </si>
  <si>
    <t>Weite m.</t>
  </si>
  <si>
    <t>56.21 m</t>
  </si>
  <si>
    <t>2.47.65 Min.</t>
  </si>
  <si>
    <t>3.03.84 Min.</t>
  </si>
  <si>
    <t>12.328 Sek.</t>
  </si>
  <si>
    <t>6.712 m</t>
  </si>
  <si>
    <t>46.852 m</t>
  </si>
  <si>
    <t>41.420 m</t>
  </si>
  <si>
    <t>Zeit m.</t>
  </si>
  <si>
    <t>Zeit w.</t>
  </si>
  <si>
    <t>2.45.334 Min.</t>
  </si>
  <si>
    <t>24.008 m</t>
  </si>
  <si>
    <t>2.52.208 Min.</t>
  </si>
  <si>
    <t>1.558 m</t>
  </si>
  <si>
    <t>11.282 m</t>
  </si>
  <si>
    <t>1.225 m</t>
  </si>
  <si>
    <t>6.994 m</t>
  </si>
  <si>
    <t>27.888 m</t>
  </si>
  <si>
    <t>2.54.360 Min.</t>
  </si>
  <si>
    <t>4.070 m</t>
  </si>
  <si>
    <t>5.207 m</t>
  </si>
  <si>
    <t>5.530 m</t>
  </si>
  <si>
    <t>7.108 m</t>
  </si>
  <si>
    <t>9.388 m</t>
  </si>
  <si>
    <t>6.617 m</t>
  </si>
  <si>
    <t>45.630 m</t>
  </si>
  <si>
    <t>6.532 m</t>
  </si>
  <si>
    <t>Höhe m.</t>
  </si>
  <si>
    <t>Höhe w.</t>
  </si>
  <si>
    <t>1.610 m</t>
  </si>
  <si>
    <t>1.580 m</t>
  </si>
  <si>
    <t>1.300 m</t>
  </si>
  <si>
    <t>11.502 m</t>
  </si>
  <si>
    <t>8.885 m</t>
  </si>
  <si>
    <t>1.667 m</t>
  </si>
  <si>
    <t>5.097 m</t>
  </si>
  <si>
    <t>4.487 m</t>
  </si>
  <si>
    <t>4.362 m</t>
  </si>
  <si>
    <t>43.518 m</t>
  </si>
  <si>
    <t>36.827 m</t>
  </si>
  <si>
    <t>7.070 m</t>
  </si>
  <si>
    <t>11.488 Sek.</t>
  </si>
  <si>
    <t>12.441 Sek.</t>
  </si>
  <si>
    <t>9.754 Sek.</t>
  </si>
  <si>
    <t>10.793 Sek.</t>
  </si>
  <si>
    <t>1.260 m</t>
  </si>
  <si>
    <t>31.040 m</t>
  </si>
  <si>
    <t>1.592 m</t>
  </si>
  <si>
    <t>11.527 m</t>
  </si>
  <si>
    <t>9.260 m</t>
  </si>
  <si>
    <t>11.755 Sek.</t>
  </si>
  <si>
    <t>13.025 Sek.</t>
  </si>
  <si>
    <t>9.905 Sek.</t>
  </si>
  <si>
    <t>10.366 Sek.</t>
  </si>
  <si>
    <t>58.16 Sek.</t>
  </si>
  <si>
    <t>48.99 Sek.</t>
  </si>
  <si>
    <t>Zeit m. Rasen.</t>
  </si>
  <si>
    <t>Zeit m. Bahn</t>
  </si>
  <si>
    <t>Zeit w. Bahn</t>
  </si>
  <si>
    <t>10.508 Sek.</t>
  </si>
  <si>
    <t>8.410 m</t>
  </si>
  <si>
    <t>5.427 m</t>
  </si>
  <si>
    <t>7.638 m</t>
  </si>
  <si>
    <t>2.18.987 Min.</t>
  </si>
  <si>
    <t>2.31.100 Min.</t>
  </si>
  <si>
    <t>11.826 Sek.</t>
  </si>
  <si>
    <t>9.886 Sek.</t>
  </si>
  <si>
    <t>80 m NP m.</t>
  </si>
  <si>
    <t>100 m DP m.</t>
  </si>
  <si>
    <t>80 m DP m.</t>
  </si>
  <si>
    <t>80m NP g.</t>
  </si>
  <si>
    <t>Auft.</t>
  </si>
  <si>
    <t>3w7m</t>
  </si>
  <si>
    <t>9.870 Sek.</t>
  </si>
  <si>
    <t>9.610 Sek.</t>
  </si>
  <si>
    <t>11.220 Sek.</t>
  </si>
  <si>
    <t>11.550 Sek.</t>
  </si>
  <si>
    <t>80m NP w.</t>
  </si>
  <si>
    <t>11.960 Sek.</t>
  </si>
  <si>
    <t>12.030 Sek.</t>
  </si>
  <si>
    <t xml:space="preserve">11.680 Sek. </t>
  </si>
  <si>
    <t>10.370 Sek.</t>
  </si>
  <si>
    <t>10.460 Sek.</t>
  </si>
  <si>
    <t>10.480 Sek.</t>
  </si>
  <si>
    <t>12.430 Sek.</t>
  </si>
  <si>
    <t>12.530 Sek.</t>
  </si>
  <si>
    <t>13.470 Sek.</t>
  </si>
  <si>
    <t>13.130 Sek.</t>
  </si>
  <si>
    <t>12.660 Sek.</t>
  </si>
  <si>
    <t>12.700 Sek.</t>
  </si>
  <si>
    <t>12.590 Sek.</t>
  </si>
  <si>
    <t>12.550 Sek.</t>
  </si>
  <si>
    <t>12.780 Sek.</t>
  </si>
  <si>
    <t>13.100 Sek.</t>
  </si>
  <si>
    <t>2.57.70 Min.</t>
  </si>
  <si>
    <t>Zeit</t>
  </si>
  <si>
    <t>11.900 m</t>
  </si>
  <si>
    <t>11.680 m</t>
  </si>
  <si>
    <t>12.070 m</t>
  </si>
  <si>
    <t>7.730 m</t>
  </si>
  <si>
    <t>8.670 m</t>
  </si>
  <si>
    <t>Vereinsrekorde TV Reichenburg seit 1921</t>
  </si>
  <si>
    <t>Vereins- und Sektionsturnen</t>
  </si>
  <si>
    <t>Disziplinen Vereinswettkampf</t>
  </si>
  <si>
    <t>Vereinsrekorde TV Reichenburg seit 1972</t>
  </si>
  <si>
    <t>Es ist nur der erstmals erzielte Vereinsrekord aufgeführt.</t>
  </si>
  <si>
    <t>Es kann aber sein, dass dieser später egalisiert wurde. Z.B. im Steinheben!</t>
  </si>
  <si>
    <t>10.560 Sek.</t>
  </si>
  <si>
    <t>9.570 m</t>
  </si>
  <si>
    <t>2.21.770 Min.</t>
  </si>
  <si>
    <t>WU</t>
  </si>
  <si>
    <t>49.030 m</t>
  </si>
  <si>
    <t>10.013 Sek.</t>
  </si>
  <si>
    <t>46.442 m</t>
  </si>
  <si>
    <t>37.207 m</t>
  </si>
  <si>
    <t>29.128 m</t>
  </si>
  <si>
    <t>5.412 m</t>
  </si>
  <si>
    <t>Frauenfeld</t>
  </si>
  <si>
    <t>2w6m</t>
  </si>
  <si>
    <t>ETF Frauenfeld</t>
  </si>
  <si>
    <t>Wettkampfart</t>
  </si>
  <si>
    <t>KU</t>
  </si>
  <si>
    <t>FTA</t>
  </si>
  <si>
    <t>4-teiler</t>
  </si>
  <si>
    <t>3-teiler</t>
  </si>
  <si>
    <t>2-teiler</t>
  </si>
  <si>
    <t>1-teiler</t>
  </si>
  <si>
    <t>Durchschnitt</t>
  </si>
  <si>
    <t>Altdorf</t>
  </si>
  <si>
    <t>kein Turnfest</t>
  </si>
  <si>
    <t>Zürich</t>
  </si>
  <si>
    <t>Lausanne</t>
  </si>
  <si>
    <t>Basel</t>
  </si>
  <si>
    <t>Mollis</t>
  </si>
  <si>
    <t>Galgenen</t>
  </si>
  <si>
    <t>Kaltbrunn</t>
  </si>
  <si>
    <t>Arth</t>
  </si>
  <si>
    <t>Goldau</t>
  </si>
  <si>
    <t>Schmerikon</t>
  </si>
  <si>
    <t>Bilten</t>
  </si>
  <si>
    <t>KS</t>
  </si>
  <si>
    <t>GK</t>
  </si>
  <si>
    <t>Urner</t>
  </si>
  <si>
    <t>Züricher-Oberländer</t>
  </si>
  <si>
    <t>Karl Schoch</t>
  </si>
  <si>
    <t>Severin Glaus</t>
  </si>
  <si>
    <t>Anton Spörri</t>
  </si>
  <si>
    <t>Leo Friedrich</t>
  </si>
  <si>
    <t>Kaspar Kistler</t>
  </si>
  <si>
    <t>Walter Vogt</t>
  </si>
  <si>
    <t>Cyrill Kappeler</t>
  </si>
  <si>
    <t>Franz Mächler</t>
  </si>
  <si>
    <t>Theo Birchler</t>
  </si>
  <si>
    <t>Vitus Spörri</t>
  </si>
  <si>
    <t>Alfred Mettler</t>
  </si>
  <si>
    <t>Walter Mettler</t>
  </si>
  <si>
    <t>Karl Spörri</t>
  </si>
  <si>
    <t>Albert Kistler</t>
  </si>
  <si>
    <t>Georg Gähwiler</t>
  </si>
  <si>
    <t>Josef Reumer</t>
  </si>
  <si>
    <t>Ferdinand Zett</t>
  </si>
  <si>
    <t>abgesagt!</t>
  </si>
  <si>
    <t>M + F</t>
  </si>
  <si>
    <t>Willy Eppenberger</t>
  </si>
  <si>
    <t>Glarner Sektionsturntag</t>
  </si>
  <si>
    <t>Resultate Turnfeste 3 und 4-teiliger Wettkampf</t>
  </si>
  <si>
    <t>Resultate Turnfeste 1 und 2-teiliger Wettkampf</t>
  </si>
  <si>
    <t xml:space="preserve">Anzahl </t>
  </si>
  <si>
    <t>Turnfeste</t>
  </si>
  <si>
    <t>Rapperswil BE</t>
  </si>
  <si>
    <t>Rapperswil SG</t>
  </si>
  <si>
    <t>Resultate Turnfeste Jugendwettkampf 3-teilig</t>
  </si>
  <si>
    <t>Jugichef</t>
  </si>
  <si>
    <t>60m</t>
  </si>
  <si>
    <t>HL</t>
  </si>
  <si>
    <t>BW</t>
  </si>
  <si>
    <t>Ivo Rüegg</t>
  </si>
  <si>
    <t>René Romer</t>
  </si>
  <si>
    <t>GL</t>
  </si>
  <si>
    <t>Peter Scherrer</t>
  </si>
  <si>
    <t>Herisau</t>
  </si>
  <si>
    <t>ohne Gewähr</t>
  </si>
  <si>
    <t>Wettkampf</t>
  </si>
  <si>
    <t>1. Durchgang</t>
  </si>
  <si>
    <t>Rangpunkte</t>
  </si>
  <si>
    <t>Dg 1 + 2</t>
  </si>
  <si>
    <t>Sektionswettkampf Uster</t>
  </si>
  <si>
    <t>Körperschule</t>
  </si>
  <si>
    <t>Sprünge</t>
  </si>
  <si>
    <t>Lägerncup Wettingen</t>
  </si>
  <si>
    <t>Nat. Sektionsturnen Egg</t>
  </si>
  <si>
    <t>1/1/1/1/1</t>
  </si>
  <si>
    <t>1/1/1/2/2</t>
  </si>
  <si>
    <t>1/1/2/2/2</t>
  </si>
  <si>
    <t>Gym Cup Reiden</t>
  </si>
  <si>
    <t>Munotcup Schaffhausen</t>
  </si>
  <si>
    <t>Jubiläumscup Cham</t>
  </si>
  <si>
    <t>Sprünge / PS</t>
  </si>
  <si>
    <t>Alle Cup-Resultate TV Reichenburg</t>
  </si>
  <si>
    <t>Jubiläumscup Buttikon</t>
  </si>
  <si>
    <t>Gym-Cup Rothrist</t>
  </si>
  <si>
    <t xml:space="preserve">Final / 2. Durchgang </t>
  </si>
  <si>
    <t>Resultate Kantonalmeisterschaften</t>
  </si>
  <si>
    <t>Resultate an Schweizermeisterschaften</t>
  </si>
  <si>
    <t>Zusammenfassung: Markus Romer</t>
  </si>
  <si>
    <t>Note Gymnastik</t>
  </si>
  <si>
    <t>Vorrunde</t>
  </si>
  <si>
    <t>Final</t>
  </si>
  <si>
    <t>1/1/2/2/3</t>
  </si>
  <si>
    <t>3/3/3/3/2</t>
  </si>
  <si>
    <t>2/3/4/4/4</t>
  </si>
  <si>
    <t>Grossfeld</t>
  </si>
  <si>
    <t>Bühne</t>
  </si>
  <si>
    <t>keine Austragung</t>
  </si>
  <si>
    <t>keinen Organisator gefunden!</t>
  </si>
  <si>
    <t>unglaublich!</t>
  </si>
  <si>
    <t>Bemerkungen</t>
  </si>
  <si>
    <t>4. Zwischenrang</t>
  </si>
  <si>
    <t>3. Zwischenrang</t>
  </si>
  <si>
    <t>1. Zwischenrang</t>
  </si>
  <si>
    <t>2. Zwischenrang</t>
  </si>
  <si>
    <t>mit Auszeichnung</t>
  </si>
  <si>
    <t>ohne Auszeichnung</t>
  </si>
  <si>
    <t>keine Finalteilnahme!</t>
  </si>
  <si>
    <t>Sport-Panorama!</t>
  </si>
  <si>
    <t>Total</t>
  </si>
  <si>
    <t>Pro WT</t>
  </si>
  <si>
    <t>Winterhur</t>
  </si>
  <si>
    <t>WiI</t>
  </si>
  <si>
    <t>Thun-Str.</t>
  </si>
  <si>
    <t>Total Einsätze an Turnfesten</t>
  </si>
  <si>
    <t xml:space="preserve">SP </t>
  </si>
  <si>
    <t>WE Tu</t>
  </si>
  <si>
    <t>SB Tu 1</t>
  </si>
  <si>
    <t>SB Tu 2</t>
  </si>
  <si>
    <t>SB Ti</t>
  </si>
  <si>
    <t>PS Tu 1</t>
  </si>
  <si>
    <t>PS Ti</t>
  </si>
  <si>
    <t>ca. 16:55</t>
  </si>
  <si>
    <t>CL</t>
  </si>
  <si>
    <t>Kantonalmeisterschaft Glarus</t>
  </si>
  <si>
    <t>Seeländisches Turnfest</t>
  </si>
  <si>
    <t>Kantonalmeisterschaft Schwyz</t>
  </si>
  <si>
    <t>1. Wettkampfteil</t>
  </si>
  <si>
    <t>2. Wettkampfteil</t>
  </si>
  <si>
    <t>Eidg. Turnfest</t>
  </si>
  <si>
    <t>3. Wettkampfteil</t>
  </si>
  <si>
    <t xml:space="preserve">Startzeiten 2007, TV Reichenburg </t>
  </si>
  <si>
    <t>Startzeiten 2007, TV Reichenburg Jugend</t>
  </si>
  <si>
    <t>Note WT</t>
  </si>
  <si>
    <t>Leistung</t>
  </si>
  <si>
    <t>gült. Resultat</t>
  </si>
  <si>
    <t>Note Disz.</t>
  </si>
  <si>
    <t>Anzahl Tu/Ti</t>
  </si>
  <si>
    <t>Endnote</t>
  </si>
  <si>
    <t>STH 18</t>
  </si>
  <si>
    <t>STH 22.5</t>
  </si>
  <si>
    <t>PS Tu</t>
  </si>
  <si>
    <t>10*</t>
  </si>
  <si>
    <t>8 Rpte.</t>
  </si>
  <si>
    <t xml:space="preserve">Schweizermeisterschaft im Vereinsturnen </t>
  </si>
  <si>
    <t>1**</t>
  </si>
  <si>
    <t>** = Schweizermeister-Titel Grossfeld-Gymnastik!!</t>
  </si>
  <si>
    <t>*  = Auszeichnung</t>
  </si>
  <si>
    <t>Gold</t>
  </si>
  <si>
    <t>Silber</t>
  </si>
  <si>
    <t>Bronze</t>
  </si>
  <si>
    <t>4. Rang</t>
  </si>
  <si>
    <t>5. Rang</t>
  </si>
  <si>
    <t>10. Rang</t>
  </si>
  <si>
    <t>28. Rang</t>
  </si>
  <si>
    <t>6. Rang</t>
  </si>
  <si>
    <t>Menzingen</t>
  </si>
  <si>
    <t>Michael Reiter</t>
  </si>
  <si>
    <t>3.09.000 Min.</t>
  </si>
  <si>
    <t>7.760 m</t>
  </si>
  <si>
    <t>1.633 m</t>
  </si>
  <si>
    <t>10.022 m</t>
  </si>
  <si>
    <t>10.198 m</t>
  </si>
  <si>
    <t>12.068 m</t>
  </si>
  <si>
    <t>11.88 Sek.</t>
  </si>
  <si>
    <t>10.01 Sek.</t>
  </si>
  <si>
    <t>31.484 m</t>
  </si>
  <si>
    <t>2w8m</t>
  </si>
  <si>
    <t>TF Herisau</t>
  </si>
  <si>
    <t>1.7375 m</t>
  </si>
  <si>
    <t>TF Altdorf</t>
  </si>
  <si>
    <t>TF Wollerau</t>
  </si>
  <si>
    <t>TF Menzingen</t>
  </si>
  <si>
    <t>TF Teufen</t>
  </si>
  <si>
    <t>TF Siebnen</t>
  </si>
  <si>
    <t>ETF Winterthur</t>
  </si>
  <si>
    <t>TF Galgenen</t>
  </si>
  <si>
    <t>TF Netstal</t>
  </si>
  <si>
    <t>= alter Vereinsrekord</t>
  </si>
  <si>
    <t>= aktueller Vereinsrekord</t>
  </si>
  <si>
    <t>Solothurn</t>
  </si>
  <si>
    <t>1/1/1/1/2</t>
  </si>
  <si>
    <t>Titel verteidigt!</t>
  </si>
  <si>
    <t>Aarberg</t>
  </si>
  <si>
    <t>St. Galler</t>
  </si>
  <si>
    <t>Wil</t>
  </si>
  <si>
    <t>KM Niederurnen</t>
  </si>
  <si>
    <t>2.24.33 Min.</t>
  </si>
  <si>
    <t>1.74 m</t>
  </si>
  <si>
    <t>9.73 Sek.</t>
  </si>
  <si>
    <t>47.22 m</t>
  </si>
  <si>
    <t>5.500 m</t>
  </si>
  <si>
    <t>3.98 m</t>
  </si>
  <si>
    <t>6 M / 5 F</t>
  </si>
  <si>
    <t>2.59.098 Min.</t>
  </si>
  <si>
    <t>11.82 Sek.</t>
  </si>
  <si>
    <t>9.55 Sek.</t>
  </si>
  <si>
    <t>5.480 m</t>
  </si>
  <si>
    <t>3.82 m</t>
  </si>
  <si>
    <t>1/1/1/2/3</t>
  </si>
  <si>
    <t>Hattrick!</t>
  </si>
  <si>
    <t>8. Rang</t>
  </si>
  <si>
    <t>Rheintaler</t>
  </si>
  <si>
    <t>Rüthi</t>
  </si>
  <si>
    <t>Bulle</t>
  </si>
  <si>
    <t>1.71 m</t>
  </si>
  <si>
    <t>42.56 m</t>
  </si>
  <si>
    <t>8w8m</t>
  </si>
  <si>
    <t>11.48 Sek.</t>
  </si>
  <si>
    <t>3.12.380 Min.</t>
  </si>
  <si>
    <t>11.73 Sek.</t>
  </si>
  <si>
    <t>10.04 Sek.</t>
  </si>
  <si>
    <t>48.77 m</t>
  </si>
  <si>
    <t>7.900 m</t>
  </si>
  <si>
    <t>TF Rüthi</t>
  </si>
  <si>
    <t>TF Bulle</t>
  </si>
  <si>
    <t>Spannung pur!</t>
  </si>
  <si>
    <t>1/2/2/2/3</t>
  </si>
  <si>
    <t>7. Rang</t>
  </si>
  <si>
    <t>Brugg</t>
  </si>
  <si>
    <t>Michael Kistler</t>
  </si>
  <si>
    <t>Biel/Macolin</t>
  </si>
  <si>
    <t>TF Brugg/Windisch</t>
  </si>
  <si>
    <t>Brugg/Windisch</t>
  </si>
  <si>
    <t>8.130 m</t>
  </si>
  <si>
    <t>12.440 m</t>
  </si>
  <si>
    <t>11.95 Sek.</t>
  </si>
  <si>
    <t>9.60 Sek.</t>
  </si>
  <si>
    <t>10.37 Sek.</t>
  </si>
  <si>
    <t>5.650 m</t>
  </si>
  <si>
    <t>Zofingen</t>
  </si>
  <si>
    <t>13. Rang</t>
  </si>
  <si>
    <t>2/2/2/3/3</t>
  </si>
  <si>
    <t>Stand: 29.05.12</t>
  </si>
  <si>
    <t>1.62 m</t>
  </si>
  <si>
    <t>1.68 m</t>
  </si>
  <si>
    <t>11.19 Sek.</t>
  </si>
  <si>
    <t>11.65 Sek.</t>
  </si>
  <si>
    <t>9.88 Sek.</t>
  </si>
  <si>
    <t>46.42 m</t>
  </si>
  <si>
    <t>Grossfeldgymnastik</t>
  </si>
  <si>
    <t>Bühnengymnastik</t>
  </si>
  <si>
    <t>alle Fachtest-Resultate  seit 2003</t>
  </si>
  <si>
    <t>Linthverband (DTV)</t>
  </si>
  <si>
    <t>Balz Mettler</t>
  </si>
  <si>
    <t>12. Rang</t>
  </si>
  <si>
    <t>3/3/3/4/4</t>
  </si>
  <si>
    <t>Hauchdünn!</t>
  </si>
  <si>
    <t>keine Teilnahme</t>
  </si>
  <si>
    <t>Gruppenmeist. Küssnacht</t>
  </si>
  <si>
    <t>Pendellauf</t>
  </si>
  <si>
    <t>gem. Wettk. LA</t>
  </si>
  <si>
    <t>rot = 35+ Bewertung</t>
  </si>
  <si>
    <t>2.18.67 Min.</t>
  </si>
  <si>
    <t>2.48.66 Min.</t>
  </si>
  <si>
    <t>Zeit w. Rasen.</t>
  </si>
  <si>
    <t>2.11.70 Min.</t>
  </si>
  <si>
    <t>2.48.09 Min.</t>
  </si>
  <si>
    <t>2.21.55 Min.</t>
  </si>
  <si>
    <t>2.52.33 Min.</t>
  </si>
  <si>
    <t>Biel</t>
  </si>
  <si>
    <t>1.67 m</t>
  </si>
  <si>
    <t>10.79 Sek.</t>
  </si>
  <si>
    <t>6w6m</t>
  </si>
  <si>
    <t>48.15 m</t>
  </si>
  <si>
    <t>38.88 m</t>
  </si>
  <si>
    <t>48.93 m</t>
  </si>
  <si>
    <t>45.14 m</t>
  </si>
  <si>
    <t>10.000 m</t>
  </si>
  <si>
    <t>7.270 m</t>
  </si>
  <si>
    <t>8.110 m</t>
  </si>
  <si>
    <t>alle 800m-Resultate TV Reichenburg seit 2013 --&gt; 35+</t>
  </si>
  <si>
    <t>alle Schleuderball-Resultate TV Reichenburg seit 2013 --&gt; 35+</t>
  </si>
  <si>
    <t>alle Kugelstoss-Resultate TV Reichenburg seit 2008 --&gt; 35+</t>
  </si>
  <si>
    <t>alle Steinheben-Resultate TV Reichenburg seit 2013 --&gt; 35+</t>
  </si>
  <si>
    <t>alle Steinstoss-Resultate TV Reichenburg seit 2013 --&gt; 35+</t>
  </si>
  <si>
    <t>Resultate Turnfeste 3 und 4-teiliger Wettkampf / Frauen/Männer 35+</t>
  </si>
  <si>
    <t>Biel 35+</t>
  </si>
  <si>
    <t>9.83 Sek.</t>
  </si>
  <si>
    <t>ETF Biel</t>
  </si>
  <si>
    <t>effektive</t>
  </si>
  <si>
    <t>Buttikon-Schüb.</t>
  </si>
  <si>
    <t>alle GYK-Resultate TV Reichenburg seit 2014</t>
  </si>
  <si>
    <t>Buttikon-Schübelbach</t>
  </si>
  <si>
    <t>Seeländer</t>
  </si>
  <si>
    <t>Orpund</t>
  </si>
  <si>
    <t>Appenzell</t>
  </si>
  <si>
    <t xml:space="preserve">Schweizermeisterschaft </t>
  </si>
  <si>
    <t>10.41 Sek.</t>
  </si>
  <si>
    <t>4w8m</t>
  </si>
  <si>
    <t>alle Weitwurf-Resultate TV Reichenburg seit 2014 --&gt; 35+</t>
  </si>
  <si>
    <t>9.320 m</t>
  </si>
  <si>
    <t>GYK</t>
  </si>
  <si>
    <t>KM Buttikon-Sch.</t>
  </si>
  <si>
    <t>KM Buttiikon-Sch.</t>
  </si>
  <si>
    <t>11.66 Sek.</t>
  </si>
  <si>
    <t>9.56 Sek.</t>
  </si>
  <si>
    <t>5.340 m</t>
  </si>
  <si>
    <t>56.99 m</t>
  </si>
  <si>
    <t>44.28 m</t>
  </si>
  <si>
    <t>31.800 m</t>
  </si>
  <si>
    <t>41.81 m</t>
  </si>
  <si>
    <t>Zeit m. Wiese.</t>
  </si>
  <si>
    <t>Zeit w. Wiese</t>
  </si>
  <si>
    <t>2.24.385 Min.</t>
  </si>
  <si>
    <t>2.53.525 Min.</t>
  </si>
  <si>
    <t>Appenzell 35+</t>
  </si>
  <si>
    <t xml:space="preserve">Appenzell   </t>
  </si>
  <si>
    <t>TF Appenzell</t>
  </si>
  <si>
    <t>8.511 m</t>
  </si>
  <si>
    <t>41.38 m</t>
  </si>
  <si>
    <t>7.685 m</t>
  </si>
  <si>
    <t>Kleinfeld</t>
  </si>
  <si>
    <t>Kleinfeldgymnastik</t>
  </si>
  <si>
    <t>Büren an der Aare</t>
  </si>
  <si>
    <t>Mels</t>
  </si>
  <si>
    <t>alle Schaukelring-Resultate TV Reichenburg seit 2015</t>
  </si>
  <si>
    <t>Yverdon les Bains</t>
  </si>
  <si>
    <t>3.80 m</t>
  </si>
  <si>
    <t>6.230 m</t>
  </si>
  <si>
    <t>11.890 m</t>
  </si>
  <si>
    <t>8.090 m</t>
  </si>
  <si>
    <t>1.692 m</t>
  </si>
  <si>
    <t>11.830 m</t>
  </si>
  <si>
    <t>11.030 m</t>
  </si>
  <si>
    <t>8.820 m</t>
  </si>
  <si>
    <t>9.160 m</t>
  </si>
  <si>
    <t>8.050 m</t>
  </si>
  <si>
    <t>7.150 m</t>
  </si>
  <si>
    <t>9.54 Sek.</t>
  </si>
  <si>
    <t>10.42 Sek.</t>
  </si>
  <si>
    <t>SR</t>
  </si>
  <si>
    <t>Pascal Rast</t>
  </si>
  <si>
    <t>Büren a.A. 35+</t>
  </si>
  <si>
    <t>Büren a.A.</t>
  </si>
  <si>
    <t>Resultate Verbandsturntag GL</t>
  </si>
  <si>
    <t>10.408 Sek.</t>
  </si>
  <si>
    <t>43.962 m</t>
  </si>
  <si>
    <t>1.688 m</t>
  </si>
  <si>
    <t>Schaukelringe</t>
  </si>
  <si>
    <t>6. Zwischenrang</t>
  </si>
  <si>
    <t>26. Rang</t>
  </si>
  <si>
    <t>12.010 m</t>
  </si>
  <si>
    <t>10.980 m</t>
  </si>
  <si>
    <t>9.250 m</t>
  </si>
  <si>
    <t>7.350 m</t>
  </si>
  <si>
    <t>11.58 Sek.</t>
  </si>
  <si>
    <t>9.51 Sek.</t>
  </si>
  <si>
    <t>10.25 Sek.</t>
  </si>
  <si>
    <t>F/M/Gem.</t>
  </si>
  <si>
    <t>Gem.</t>
  </si>
  <si>
    <t>M</t>
  </si>
  <si>
    <t>F</t>
  </si>
  <si>
    <t>6.380 m</t>
  </si>
  <si>
    <t>Verbandsturntag</t>
  </si>
  <si>
    <t>2w13m</t>
  </si>
  <si>
    <t>10.570 Sek.</t>
  </si>
  <si>
    <t>48.22 m</t>
  </si>
  <si>
    <t>4.940 m</t>
  </si>
  <si>
    <t>Regionalturnfest</t>
  </si>
  <si>
    <t>Leerau</t>
  </si>
  <si>
    <t>Berner Kantonalturnfest</t>
  </si>
  <si>
    <t>Thun</t>
  </si>
  <si>
    <t xml:space="preserve">Thun </t>
  </si>
  <si>
    <t xml:space="preserve">Berner </t>
  </si>
  <si>
    <t>TF Leerau</t>
  </si>
  <si>
    <r>
      <t>4</t>
    </r>
    <r>
      <rPr>
        <b/>
        <sz val="10"/>
        <color indexed="53"/>
        <rFont val="Arial"/>
        <family val="2"/>
      </rPr>
      <t>(3)</t>
    </r>
  </si>
  <si>
    <t>TF Thun</t>
  </si>
  <si>
    <t>Widnau</t>
  </si>
  <si>
    <t>4 x</t>
  </si>
  <si>
    <t xml:space="preserve">10 x </t>
  </si>
  <si>
    <t>5 x</t>
  </si>
  <si>
    <t xml:space="preserve">2 x </t>
  </si>
  <si>
    <t>1 x</t>
  </si>
  <si>
    <t>2 x</t>
  </si>
  <si>
    <t>5. Zwischenrang</t>
  </si>
  <si>
    <t>25. Rang</t>
  </si>
  <si>
    <t>8 x</t>
  </si>
  <si>
    <t>Reichenbach</t>
  </si>
  <si>
    <t>Wattwil</t>
  </si>
  <si>
    <t>10.750 Sek.</t>
  </si>
  <si>
    <t>10.540 Sek.</t>
  </si>
  <si>
    <t>3w9m</t>
  </si>
  <si>
    <t>44.91 m</t>
  </si>
  <si>
    <t>5.040 m</t>
  </si>
  <si>
    <t>11.53 Sek.</t>
  </si>
  <si>
    <t>9.74 Sek.</t>
  </si>
  <si>
    <t>10.12 Sek.</t>
  </si>
  <si>
    <t>51.36 m</t>
  </si>
  <si>
    <t>41.68 m</t>
  </si>
  <si>
    <t>36.19 m</t>
  </si>
  <si>
    <t>Berner Oberländer TF</t>
  </si>
  <si>
    <t>1.48 m</t>
  </si>
  <si>
    <t>8.13 m</t>
  </si>
  <si>
    <t>7.53 m</t>
  </si>
  <si>
    <t>Berner Oberländer</t>
  </si>
  <si>
    <t>Roberto Mettler</t>
  </si>
  <si>
    <t>Reichenbach 35+</t>
  </si>
  <si>
    <t>TF Wattwil</t>
  </si>
  <si>
    <t>19. Rang</t>
  </si>
  <si>
    <t>Sargans</t>
  </si>
  <si>
    <t>Burgdorf</t>
  </si>
  <si>
    <t>Tn.</t>
  </si>
  <si>
    <t>Anzahl</t>
  </si>
  <si>
    <t>Finale</t>
  </si>
  <si>
    <t>Vorführungen</t>
  </si>
  <si>
    <t>Finalqual.</t>
  </si>
  <si>
    <t>keine SM</t>
  </si>
  <si>
    <t xml:space="preserve">Bronze </t>
  </si>
  <si>
    <t>Buttikon-R'burg</t>
  </si>
  <si>
    <t>Tannzapfen-Cup</t>
  </si>
  <si>
    <t>11.33 Sek.</t>
  </si>
  <si>
    <t>9.65 Sek.</t>
  </si>
  <si>
    <t>10.34 Sek.</t>
  </si>
  <si>
    <t>11.86 m</t>
  </si>
  <si>
    <t>5.06 m</t>
  </si>
  <si>
    <t>10.048 Sek.</t>
  </si>
  <si>
    <t>10.403 Sek.</t>
  </si>
  <si>
    <t>47.48 m</t>
  </si>
  <si>
    <t>3.23 m</t>
  </si>
  <si>
    <t>8 M / 2 F</t>
  </si>
  <si>
    <t>5.00 m</t>
  </si>
  <si>
    <t>Tannzapfencup Dussnang</t>
  </si>
  <si>
    <t>Dussnang-Oberwangen</t>
  </si>
  <si>
    <t>Buttikon-Reichenburg</t>
  </si>
  <si>
    <t>9. Rang</t>
  </si>
  <si>
    <t>6 &gt; 4</t>
  </si>
  <si>
    <t>5 &gt; 4</t>
  </si>
  <si>
    <t>Obfelden</t>
  </si>
  <si>
    <t>TF Obfelden</t>
  </si>
  <si>
    <t>Regionalturnfest AZO</t>
  </si>
  <si>
    <t>2w10m</t>
  </si>
  <si>
    <t>11.760 Sek.</t>
  </si>
  <si>
    <t>10.132 Sek.</t>
  </si>
  <si>
    <t>9.740 Sek.</t>
  </si>
  <si>
    <t>47.60 m</t>
  </si>
  <si>
    <t>43.06 m</t>
  </si>
  <si>
    <t>27.13 m</t>
  </si>
  <si>
    <t>38.77 m</t>
  </si>
  <si>
    <t>alle Schleuderball-Resultate TV Reichenburg seit 2019 --&gt;Senioren</t>
  </si>
  <si>
    <t>alle Steinheben-Resultate TV Reichenburg seit 2019 --&gt; Senioren</t>
  </si>
  <si>
    <t>1.50 m</t>
  </si>
  <si>
    <t>9.03 m</t>
  </si>
  <si>
    <t>7.89 m</t>
  </si>
  <si>
    <t>alle Steinstoss-Resultate TV Reichenburg seit 2019 --&gt;Senioren</t>
  </si>
  <si>
    <t>alle Kugelstoss-Resultate TV Reichenburg seit 2019 --&gt;Senioren</t>
  </si>
  <si>
    <t>Nicolas Rast</t>
  </si>
  <si>
    <t>Nicoals Rast</t>
  </si>
  <si>
    <t>GYB Jugend</t>
  </si>
  <si>
    <t>Resultate Turnfeste 3 und 4-teiliger Wettkampf / Senioren</t>
  </si>
  <si>
    <t>Aarau aktive</t>
  </si>
  <si>
    <t>Aarau ü35</t>
  </si>
  <si>
    <t>Aarau Senioren</t>
  </si>
</sst>
</file>

<file path=xl/styles.xml><?xml version="1.0" encoding="utf-8"?>
<styleSheet xmlns="http://schemas.openxmlformats.org/spreadsheetml/2006/main">
  <numFmts count="1">
    <numFmt numFmtId="185" formatCode="0.000"/>
  </numFmts>
  <fonts count="32">
    <font>
      <sz val="10"/>
      <name val="Arial"/>
    </font>
    <font>
      <sz val="10"/>
      <name val="Arial"/>
    </font>
    <font>
      <sz val="8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3"/>
      <name val="Arial"/>
      <family val="2"/>
    </font>
    <font>
      <b/>
      <sz val="10"/>
      <color rgb="FFCCFFCC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00B0F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BFF21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0" borderId="0"/>
    <xf numFmtId="0" fontId="18" fillId="0" borderId="0"/>
    <xf numFmtId="0" fontId="18" fillId="0" borderId="0"/>
  </cellStyleXfs>
  <cellXfs count="871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right"/>
    </xf>
    <xf numFmtId="2" fontId="5" fillId="7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8" borderId="1" xfId="0" applyFont="1" applyFill="1" applyBorder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0" fontId="5" fillId="4" borderId="3" xfId="0" applyFont="1" applyFill="1" applyBorder="1"/>
    <xf numFmtId="2" fontId="5" fillId="5" borderId="1" xfId="0" applyNumberFormat="1" applyFont="1" applyFill="1" applyBorder="1" applyAlignment="1">
      <alignment horizontal="center"/>
    </xf>
    <xf numFmtId="2" fontId="5" fillId="10" borderId="1" xfId="0" applyNumberFormat="1" applyFont="1" applyFill="1" applyBorder="1" applyAlignment="1">
      <alignment horizontal="center"/>
    </xf>
    <xf numFmtId="0" fontId="5" fillId="4" borderId="1" xfId="0" quotePrefix="1" applyFont="1" applyFill="1" applyBorder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4" borderId="1" xfId="0" applyFont="1" applyFill="1" applyBorder="1" applyAlignment="1"/>
    <xf numFmtId="0" fontId="5" fillId="5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right"/>
    </xf>
    <xf numFmtId="2" fontId="5" fillId="7" borderId="4" xfId="0" applyNumberFormat="1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4" borderId="1" xfId="0" quotePrefix="1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right"/>
    </xf>
    <xf numFmtId="0" fontId="5" fillId="7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4" borderId="1" xfId="0" quotePrefix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left"/>
    </xf>
    <xf numFmtId="0" fontId="5" fillId="14" borderId="1" xfId="0" applyFont="1" applyFill="1" applyBorder="1" applyAlignment="1">
      <alignment horizontal="left"/>
    </xf>
    <xf numFmtId="0" fontId="5" fillId="15" borderId="1" xfId="0" applyFont="1" applyFill="1" applyBorder="1" applyAlignment="1">
      <alignment horizontal="left"/>
    </xf>
    <xf numFmtId="2" fontId="5" fillId="12" borderId="1" xfId="0" applyNumberFormat="1" applyFont="1" applyFill="1" applyBorder="1" applyAlignment="1">
      <alignment horizontal="center"/>
    </xf>
    <xf numFmtId="0" fontId="5" fillId="16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5" borderId="1" xfId="0" quotePrefix="1" applyFont="1" applyFill="1" applyBorder="1" applyAlignment="1">
      <alignment horizontal="center"/>
    </xf>
    <xf numFmtId="0" fontId="0" fillId="17" borderId="1" xfId="0" applyFill="1" applyBorder="1"/>
    <xf numFmtId="0" fontId="5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3" fillId="12" borderId="7" xfId="0" applyFont="1" applyFill="1" applyBorder="1" applyAlignment="1"/>
    <xf numFmtId="0" fontId="0" fillId="12" borderId="7" xfId="0" applyFill="1" applyBorder="1"/>
    <xf numFmtId="0" fontId="0" fillId="12" borderId="8" xfId="0" applyFill="1" applyBorder="1"/>
    <xf numFmtId="0" fontId="0" fillId="12" borderId="6" xfId="0" applyFill="1" applyBorder="1"/>
    <xf numFmtId="0" fontId="5" fillId="12" borderId="7" xfId="0" applyFont="1" applyFill="1" applyBorder="1"/>
    <xf numFmtId="0" fontId="9" fillId="12" borderId="7" xfId="0" applyFont="1" applyFill="1" applyBorder="1" applyAlignment="1">
      <alignment horizontal="center"/>
    </xf>
    <xf numFmtId="0" fontId="10" fillId="12" borderId="6" xfId="0" applyFont="1" applyFill="1" applyBorder="1"/>
    <xf numFmtId="0" fontId="11" fillId="12" borderId="7" xfId="0" applyFont="1" applyFill="1" applyBorder="1" applyAlignment="1">
      <alignment horizontal="center"/>
    </xf>
    <xf numFmtId="0" fontId="10" fillId="12" borderId="8" xfId="0" applyFont="1" applyFill="1" applyBorder="1"/>
    <xf numFmtId="0" fontId="12" fillId="12" borderId="7" xfId="0" applyFont="1" applyFill="1" applyBorder="1" applyAlignment="1">
      <alignment horizontal="left"/>
    </xf>
    <xf numFmtId="0" fontId="12" fillId="12" borderId="6" xfId="0" applyFont="1" applyFill="1" applyBorder="1" applyAlignment="1">
      <alignment horizontal="left"/>
    </xf>
    <xf numFmtId="0" fontId="0" fillId="12" borderId="7" xfId="0" applyFill="1" applyBorder="1" applyAlignment="1">
      <alignment horizontal="center"/>
    </xf>
    <xf numFmtId="0" fontId="11" fillId="12" borderId="7" xfId="0" applyFont="1" applyFill="1" applyBorder="1" applyAlignment="1">
      <alignment horizontal="left"/>
    </xf>
    <xf numFmtId="0" fontId="0" fillId="18" borderId="9" xfId="0" applyFill="1" applyBorder="1" applyAlignment="1">
      <alignment horizontal="left"/>
    </xf>
    <xf numFmtId="0" fontId="0" fillId="18" borderId="10" xfId="0" applyFill="1" applyBorder="1" applyAlignment="1">
      <alignment horizontal="center"/>
    </xf>
    <xf numFmtId="0" fontId="0" fillId="18" borderId="11" xfId="0" applyFill="1" applyBorder="1" applyAlignment="1">
      <alignment horizontal="left"/>
    </xf>
    <xf numFmtId="0" fontId="0" fillId="18" borderId="12" xfId="0" applyFill="1" applyBorder="1" applyAlignment="1">
      <alignment horizontal="left"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left"/>
    </xf>
    <xf numFmtId="0" fontId="5" fillId="17" borderId="1" xfId="0" applyFont="1" applyFill="1" applyBorder="1"/>
    <xf numFmtId="0" fontId="5" fillId="4" borderId="0" xfId="0" applyFont="1" applyFill="1" applyAlignment="1">
      <alignment horizontal="left"/>
    </xf>
    <xf numFmtId="0" fontId="0" fillId="12" borderId="15" xfId="0" applyFill="1" applyBorder="1" applyAlignment="1">
      <alignment horizontal="center"/>
    </xf>
    <xf numFmtId="0" fontId="0" fillId="12" borderId="16" xfId="0" applyFill="1" applyBorder="1"/>
    <xf numFmtId="0" fontId="0" fillId="12" borderId="17" xfId="0" applyFill="1" applyBorder="1" applyAlignment="1">
      <alignment horizontal="center"/>
    </xf>
    <xf numFmtId="0" fontId="0" fillId="12" borderId="18" xfId="0" applyFill="1" applyBorder="1"/>
    <xf numFmtId="0" fontId="5" fillId="17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/>
    <xf numFmtId="0" fontId="8" fillId="3" borderId="5" xfId="0" applyFont="1" applyFill="1" applyBorder="1" applyAlignment="1">
      <alignment horizontal="center"/>
    </xf>
    <xf numFmtId="0" fontId="8" fillId="4" borderId="5" xfId="0" applyFont="1" applyFill="1" applyBorder="1"/>
    <xf numFmtId="0" fontId="5" fillId="5" borderId="5" xfId="0" applyFont="1" applyFill="1" applyBorder="1"/>
    <xf numFmtId="0" fontId="8" fillId="3" borderId="1" xfId="0" applyFont="1" applyFill="1" applyBorder="1" applyAlignment="1">
      <alignment horizontal="center"/>
    </xf>
    <xf numFmtId="0" fontId="8" fillId="19" borderId="1" xfId="0" applyFont="1" applyFill="1" applyBorder="1"/>
    <xf numFmtId="0" fontId="5" fillId="5" borderId="1" xfId="0" applyFont="1" applyFill="1" applyBorder="1"/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/>
    <xf numFmtId="0" fontId="8" fillId="7" borderId="1" xfId="0" applyFont="1" applyFill="1" applyBorder="1"/>
    <xf numFmtId="0" fontId="8" fillId="10" borderId="1" xfId="0" applyFont="1" applyFill="1" applyBorder="1"/>
    <xf numFmtId="0" fontId="8" fillId="8" borderId="1" xfId="0" applyFont="1" applyFill="1" applyBorder="1"/>
    <xf numFmtId="0" fontId="14" fillId="5" borderId="1" xfId="0" applyFont="1" applyFill="1" applyBorder="1" applyAlignment="1">
      <alignment horizontal="center"/>
    </xf>
    <xf numFmtId="0" fontId="8" fillId="4" borderId="1" xfId="0" applyFont="1" applyFill="1" applyBorder="1"/>
    <xf numFmtId="0" fontId="15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5" fillId="2" borderId="1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/>
    </xf>
    <xf numFmtId="0" fontId="8" fillId="4" borderId="1" xfId="0" quotePrefix="1" applyFont="1" applyFill="1" applyBorder="1"/>
    <xf numFmtId="2" fontId="5" fillId="5" borderId="1" xfId="0" applyNumberFormat="1" applyFont="1" applyFill="1" applyBorder="1"/>
    <xf numFmtId="0" fontId="5" fillId="17" borderId="2" xfId="0" applyFont="1" applyFill="1" applyBorder="1" applyAlignment="1">
      <alignment horizontal="center"/>
    </xf>
    <xf numFmtId="0" fontId="15" fillId="2" borderId="1" xfId="0" applyFont="1" applyFill="1" applyBorder="1"/>
    <xf numFmtId="0" fontId="5" fillId="17" borderId="9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/>
    <xf numFmtId="0" fontId="5" fillId="3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5" borderId="1" xfId="0" applyFont="1" applyFill="1" applyBorder="1" applyAlignment="1">
      <alignment horizontal="center" textRotation="90"/>
    </xf>
    <xf numFmtId="0" fontId="17" fillId="0" borderId="0" xfId="0" applyFont="1" applyFill="1" applyBorder="1" applyAlignment="1">
      <alignment horizontal="center"/>
    </xf>
    <xf numFmtId="0" fontId="1" fillId="0" borderId="0" xfId="3"/>
    <xf numFmtId="0" fontId="5" fillId="3" borderId="3" xfId="3" applyFont="1" applyFill="1" applyBorder="1" applyAlignment="1">
      <alignment horizontal="center"/>
    </xf>
    <xf numFmtId="0" fontId="5" fillId="5" borderId="3" xfId="3" applyFont="1" applyFill="1" applyBorder="1" applyAlignment="1">
      <alignment horizontal="center"/>
    </xf>
    <xf numFmtId="0" fontId="5" fillId="5" borderId="5" xfId="3" applyFont="1" applyFill="1" applyBorder="1" applyAlignment="1">
      <alignment horizontal="center"/>
    </xf>
    <xf numFmtId="0" fontId="5" fillId="5" borderId="5" xfId="3" applyFont="1" applyFill="1" applyBorder="1"/>
    <xf numFmtId="0" fontId="5" fillId="9" borderId="3" xfId="3" applyFont="1" applyFill="1" applyBorder="1" applyAlignment="1">
      <alignment horizontal="center"/>
    </xf>
    <xf numFmtId="2" fontId="5" fillId="5" borderId="3" xfId="3" applyNumberFormat="1" applyFont="1" applyFill="1" applyBorder="1" applyAlignment="1">
      <alignment horizontal="center"/>
    </xf>
    <xf numFmtId="0" fontId="5" fillId="5" borderId="3" xfId="3" applyFont="1" applyFill="1" applyBorder="1"/>
    <xf numFmtId="0" fontId="5" fillId="3" borderId="2" xfId="3" applyFont="1" applyFill="1" applyBorder="1" applyAlignment="1">
      <alignment horizontal="center"/>
    </xf>
    <xf numFmtId="0" fontId="5" fillId="5" borderId="2" xfId="3" applyFont="1" applyFill="1" applyBorder="1" applyAlignment="1">
      <alignment horizontal="center"/>
    </xf>
    <xf numFmtId="0" fontId="5" fillId="5" borderId="2" xfId="3" applyFont="1" applyFill="1" applyBorder="1"/>
    <xf numFmtId="0" fontId="5" fillId="3" borderId="1" xfId="3" applyFont="1" applyFill="1" applyBorder="1" applyAlignment="1">
      <alignment horizontal="center"/>
    </xf>
    <xf numFmtId="0" fontId="5" fillId="11" borderId="1" xfId="3" applyFont="1" applyFill="1" applyBorder="1" applyAlignment="1">
      <alignment horizontal="center"/>
    </xf>
    <xf numFmtId="0" fontId="5" fillId="5" borderId="1" xfId="3" applyFont="1" applyFill="1" applyBorder="1" applyAlignment="1">
      <alignment horizontal="center"/>
    </xf>
    <xf numFmtId="0" fontId="5" fillId="9" borderId="1" xfId="3" applyFont="1" applyFill="1" applyBorder="1" applyAlignment="1">
      <alignment horizontal="center"/>
    </xf>
    <xf numFmtId="0" fontId="5" fillId="8" borderId="1" xfId="3" applyFont="1" applyFill="1" applyBorder="1" applyAlignment="1">
      <alignment horizontal="center"/>
    </xf>
    <xf numFmtId="2" fontId="5" fillId="5" borderId="1" xfId="3" applyNumberFormat="1" applyFont="1" applyFill="1" applyBorder="1" applyAlignment="1">
      <alignment horizontal="center"/>
    </xf>
    <xf numFmtId="2" fontId="5" fillId="5" borderId="5" xfId="3" applyNumberFormat="1" applyFont="1" applyFill="1" applyBorder="1" applyAlignment="1">
      <alignment horizontal="center"/>
    </xf>
    <xf numFmtId="2" fontId="5" fillId="5" borderId="2" xfId="3" applyNumberFormat="1" applyFont="1" applyFill="1" applyBorder="1" applyAlignment="1">
      <alignment horizontal="center"/>
    </xf>
    <xf numFmtId="2" fontId="5" fillId="5" borderId="5" xfId="3" applyNumberFormat="1" applyFont="1" applyFill="1" applyBorder="1"/>
    <xf numFmtId="0" fontId="5" fillId="5" borderId="12" xfId="3" applyFont="1" applyFill="1" applyBorder="1" applyAlignment="1">
      <alignment horizontal="center"/>
    </xf>
    <xf numFmtId="0" fontId="5" fillId="5" borderId="9" xfId="3" applyFont="1" applyFill="1" applyBorder="1" applyAlignment="1">
      <alignment horizontal="center"/>
    </xf>
    <xf numFmtId="0" fontId="5" fillId="5" borderId="20" xfId="3" applyFont="1" applyFill="1" applyBorder="1" applyAlignment="1">
      <alignment horizontal="center"/>
    </xf>
    <xf numFmtId="2" fontId="5" fillId="5" borderId="20" xfId="3" applyNumberFormat="1" applyFont="1" applyFill="1" applyBorder="1" applyAlignment="1">
      <alignment horizontal="center"/>
    </xf>
    <xf numFmtId="0" fontId="5" fillId="5" borderId="19" xfId="3" applyFont="1" applyFill="1" applyBorder="1" applyAlignment="1">
      <alignment horizontal="center"/>
    </xf>
    <xf numFmtId="0" fontId="5" fillId="5" borderId="14" xfId="3" applyFont="1" applyFill="1" applyBorder="1" applyAlignment="1">
      <alignment horizontal="center"/>
    </xf>
    <xf numFmtId="0" fontId="1" fillId="0" borderId="0" xfId="3" applyAlignment="1">
      <alignment horizontal="left"/>
    </xf>
    <xf numFmtId="0" fontId="5" fillId="4" borderId="1" xfId="3" applyFont="1" applyFill="1" applyBorder="1" applyAlignment="1">
      <alignment horizontal="left"/>
    </xf>
    <xf numFmtId="0" fontId="17" fillId="0" borderId="0" xfId="3" applyFont="1" applyAlignment="1">
      <alignment horizontal="center"/>
    </xf>
    <xf numFmtId="0" fontId="18" fillId="0" borderId="0" xfId="5"/>
    <xf numFmtId="0" fontId="17" fillId="0" borderId="0" xfId="3" applyFont="1" applyAlignment="1">
      <alignment horizontal="left"/>
    </xf>
    <xf numFmtId="0" fontId="5" fillId="3" borderId="11" xfId="3" applyFont="1" applyFill="1" applyBorder="1" applyAlignment="1">
      <alignment horizontal="center"/>
    </xf>
    <xf numFmtId="0" fontId="14" fillId="3" borderId="3" xfId="5" applyFont="1" applyFill="1" applyBorder="1"/>
    <xf numFmtId="0" fontId="17" fillId="3" borderId="5" xfId="3" applyFont="1" applyFill="1" applyBorder="1" applyAlignment="1">
      <alignment horizontal="center"/>
    </xf>
    <xf numFmtId="0" fontId="17" fillId="3" borderId="19" xfId="3" applyFont="1" applyFill="1" applyBorder="1" applyAlignment="1">
      <alignment horizontal="center"/>
    </xf>
    <xf numFmtId="0" fontId="5" fillId="3" borderId="19" xfId="3" applyFont="1" applyFill="1" applyBorder="1" applyAlignment="1">
      <alignment horizontal="center"/>
    </xf>
    <xf numFmtId="0" fontId="2" fillId="3" borderId="2" xfId="5" applyFont="1" applyFill="1" applyBorder="1"/>
    <xf numFmtId="0" fontId="5" fillId="5" borderId="21" xfId="3" applyFont="1" applyFill="1" applyBorder="1" applyAlignment="1">
      <alignment horizontal="center"/>
    </xf>
    <xf numFmtId="0" fontId="2" fillId="5" borderId="1" xfId="5" applyFont="1" applyFill="1" applyBorder="1"/>
    <xf numFmtId="2" fontId="5" fillId="5" borderId="19" xfId="3" applyNumberFormat="1" applyFont="1" applyFill="1" applyBorder="1" applyAlignment="1">
      <alignment horizontal="center"/>
    </xf>
    <xf numFmtId="0" fontId="2" fillId="5" borderId="3" xfId="5" applyFont="1" applyFill="1" applyBorder="1"/>
    <xf numFmtId="0" fontId="2" fillId="5" borderId="2" xfId="5" applyFont="1" applyFill="1" applyBorder="1"/>
    <xf numFmtId="2" fontId="5" fillId="5" borderId="14" xfId="3" applyNumberFormat="1" applyFont="1" applyFill="1" applyBorder="1" applyAlignment="1">
      <alignment horizontal="center"/>
    </xf>
    <xf numFmtId="0" fontId="2" fillId="5" borderId="5" xfId="5" applyFont="1" applyFill="1" applyBorder="1"/>
    <xf numFmtId="0" fontId="2" fillId="0" borderId="0" xfId="5" applyFont="1"/>
    <xf numFmtId="0" fontId="2" fillId="3" borderId="3" xfId="5" applyFont="1" applyFill="1" applyBorder="1"/>
    <xf numFmtId="0" fontId="17" fillId="3" borderId="2" xfId="3" applyFont="1" applyFill="1" applyBorder="1" applyAlignment="1">
      <alignment horizontal="center"/>
    </xf>
    <xf numFmtId="0" fontId="17" fillId="3" borderId="14" xfId="3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3" borderId="11" xfId="3" applyFont="1" applyFill="1" applyBorder="1" applyAlignment="1">
      <alignment horizontal="left"/>
    </xf>
    <xf numFmtId="0" fontId="17" fillId="3" borderId="19" xfId="3" applyFont="1" applyFill="1" applyBorder="1" applyAlignment="1">
      <alignment horizontal="left"/>
    </xf>
    <xf numFmtId="0" fontId="17" fillId="3" borderId="14" xfId="3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3" borderId="1" xfId="0" applyFont="1" applyFill="1" applyBorder="1"/>
    <xf numFmtId="0" fontId="5" fillId="19" borderId="1" xfId="0" applyFont="1" applyFill="1" applyBorder="1" applyAlignment="1">
      <alignment horizontal="center"/>
    </xf>
    <xf numFmtId="0" fontId="18" fillId="20" borderId="6" xfId="2" applyFill="1" applyBorder="1"/>
    <xf numFmtId="0" fontId="18" fillId="20" borderId="7" xfId="2" applyFill="1" applyBorder="1"/>
    <xf numFmtId="0" fontId="18" fillId="20" borderId="7" xfId="2" applyFill="1" applyBorder="1" applyAlignment="1">
      <alignment horizontal="center"/>
    </xf>
    <xf numFmtId="0" fontId="18" fillId="20" borderId="8" xfId="2" applyFill="1" applyBorder="1"/>
    <xf numFmtId="0" fontId="18" fillId="0" borderId="0" xfId="2"/>
    <xf numFmtId="0" fontId="18" fillId="0" borderId="0" xfId="2" applyAlignment="1">
      <alignment horizontal="center"/>
    </xf>
    <xf numFmtId="14" fontId="18" fillId="14" borderId="6" xfId="2" applyNumberFormat="1" applyFill="1" applyBorder="1"/>
    <xf numFmtId="0" fontId="18" fillId="14" borderId="7" xfId="2" applyFill="1" applyBorder="1"/>
    <xf numFmtId="0" fontId="18" fillId="14" borderId="7" xfId="2" applyFill="1" applyBorder="1" applyAlignment="1">
      <alignment horizontal="left"/>
    </xf>
    <xf numFmtId="0" fontId="18" fillId="14" borderId="8" xfId="2" applyFill="1" applyBorder="1"/>
    <xf numFmtId="0" fontId="18" fillId="9" borderId="3" xfId="2" applyFill="1" applyBorder="1" applyAlignment="1">
      <alignment horizontal="center"/>
    </xf>
    <xf numFmtId="0" fontId="18" fillId="21" borderId="22" xfId="2" applyFill="1" applyBorder="1" applyAlignment="1">
      <alignment horizontal="center"/>
    </xf>
    <xf numFmtId="20" fontId="19" fillId="21" borderId="23" xfId="2" applyNumberFormat="1" applyFont="1" applyFill="1" applyBorder="1" applyAlignment="1">
      <alignment horizontal="center" vertical="top" wrapText="1"/>
    </xf>
    <xf numFmtId="2" fontId="18" fillId="21" borderId="23" xfId="2" applyNumberFormat="1" applyFill="1" applyBorder="1" applyAlignment="1">
      <alignment horizontal="center"/>
    </xf>
    <xf numFmtId="1" fontId="18" fillId="21" borderId="23" xfId="2" applyNumberFormat="1" applyFill="1" applyBorder="1" applyAlignment="1">
      <alignment horizontal="center"/>
    </xf>
    <xf numFmtId="0" fontId="18" fillId="21" borderId="24" xfId="2" applyFill="1" applyBorder="1" applyAlignment="1">
      <alignment horizontal="center"/>
    </xf>
    <xf numFmtId="20" fontId="19" fillId="21" borderId="25" xfId="2" applyNumberFormat="1" applyFont="1" applyFill="1" applyBorder="1" applyAlignment="1">
      <alignment horizontal="center" vertical="top" wrapText="1"/>
    </xf>
    <xf numFmtId="2" fontId="18" fillId="21" borderId="25" xfId="2" applyNumberFormat="1" applyFill="1" applyBorder="1" applyAlignment="1">
      <alignment horizontal="center"/>
    </xf>
    <xf numFmtId="1" fontId="18" fillId="21" borderId="25" xfId="2" applyNumberFormat="1" applyFill="1" applyBorder="1" applyAlignment="1">
      <alignment horizontal="center"/>
    </xf>
    <xf numFmtId="0" fontId="18" fillId="21" borderId="26" xfId="2" applyFill="1" applyBorder="1" applyAlignment="1">
      <alignment horizontal="center"/>
    </xf>
    <xf numFmtId="0" fontId="18" fillId="5" borderId="22" xfId="2" applyFill="1" applyBorder="1" applyAlignment="1">
      <alignment horizontal="center"/>
    </xf>
    <xf numFmtId="20" fontId="19" fillId="5" borderId="23" xfId="2" applyNumberFormat="1" applyFont="1" applyFill="1" applyBorder="1" applyAlignment="1">
      <alignment horizontal="center" vertical="top" wrapText="1"/>
    </xf>
    <xf numFmtId="2" fontId="18" fillId="5" borderId="23" xfId="2" applyNumberFormat="1" applyFill="1" applyBorder="1" applyAlignment="1">
      <alignment horizontal="center"/>
    </xf>
    <xf numFmtId="1" fontId="18" fillId="5" borderId="23" xfId="2" applyNumberFormat="1" applyFill="1" applyBorder="1" applyAlignment="1">
      <alignment horizontal="center"/>
    </xf>
    <xf numFmtId="0" fontId="18" fillId="5" borderId="24" xfId="2" applyFill="1" applyBorder="1" applyAlignment="1">
      <alignment horizontal="center"/>
    </xf>
    <xf numFmtId="20" fontId="19" fillId="5" borderId="25" xfId="2" applyNumberFormat="1" applyFont="1" applyFill="1" applyBorder="1" applyAlignment="1">
      <alignment horizontal="center" vertical="top" wrapText="1"/>
    </xf>
    <xf numFmtId="2" fontId="18" fillId="5" borderId="25" xfId="2" applyNumberFormat="1" applyFill="1" applyBorder="1" applyAlignment="1">
      <alignment horizontal="center"/>
    </xf>
    <xf numFmtId="1" fontId="18" fillId="5" borderId="25" xfId="2" applyNumberFormat="1" applyFill="1" applyBorder="1" applyAlignment="1">
      <alignment horizontal="center"/>
    </xf>
    <xf numFmtId="0" fontId="18" fillId="2" borderId="22" xfId="2" applyFill="1" applyBorder="1" applyAlignment="1">
      <alignment horizontal="center"/>
    </xf>
    <xf numFmtId="20" fontId="19" fillId="2" borderId="23" xfId="2" applyNumberFormat="1" applyFont="1" applyFill="1" applyBorder="1" applyAlignment="1">
      <alignment horizontal="center" vertical="top" wrapText="1"/>
    </xf>
    <xf numFmtId="2" fontId="18" fillId="2" borderId="23" xfId="2" applyNumberFormat="1" applyFill="1" applyBorder="1" applyAlignment="1">
      <alignment horizontal="center"/>
    </xf>
    <xf numFmtId="1" fontId="18" fillId="2" borderId="23" xfId="2" applyNumberFormat="1" applyFill="1" applyBorder="1" applyAlignment="1">
      <alignment horizontal="center"/>
    </xf>
    <xf numFmtId="0" fontId="18" fillId="2" borderId="27" xfId="2" applyFill="1" applyBorder="1" applyAlignment="1">
      <alignment horizontal="center"/>
    </xf>
    <xf numFmtId="20" fontId="19" fillId="2" borderId="3" xfId="2" applyNumberFormat="1" applyFont="1" applyFill="1" applyBorder="1" applyAlignment="1">
      <alignment horizontal="center" vertical="top" wrapText="1"/>
    </xf>
    <xf numFmtId="2" fontId="18" fillId="2" borderId="3" xfId="2" applyNumberFormat="1" applyFill="1" applyBorder="1" applyAlignment="1">
      <alignment horizontal="center"/>
    </xf>
    <xf numFmtId="1" fontId="18" fillId="2" borderId="3" xfId="2" applyNumberFormat="1" applyFill="1" applyBorder="1" applyAlignment="1">
      <alignment horizontal="center"/>
    </xf>
    <xf numFmtId="0" fontId="18" fillId="2" borderId="28" xfId="2" applyFill="1" applyBorder="1" applyAlignment="1">
      <alignment horizontal="center"/>
    </xf>
    <xf numFmtId="0" fontId="18" fillId="17" borderId="22" xfId="2" applyFill="1" applyBorder="1" applyAlignment="1">
      <alignment horizontal="center"/>
    </xf>
    <xf numFmtId="20" fontId="19" fillId="17" borderId="23" xfId="2" applyNumberFormat="1" applyFont="1" applyFill="1" applyBorder="1" applyAlignment="1">
      <alignment horizontal="center" vertical="top" wrapText="1"/>
    </xf>
    <xf numFmtId="2" fontId="18" fillId="17" borderId="23" xfId="2" applyNumberFormat="1" applyFill="1" applyBorder="1" applyAlignment="1">
      <alignment horizontal="center"/>
    </xf>
    <xf numFmtId="1" fontId="18" fillId="17" borderId="23" xfId="2" applyNumberFormat="1" applyFill="1" applyBorder="1" applyAlignment="1">
      <alignment horizontal="center"/>
    </xf>
    <xf numFmtId="2" fontId="20" fillId="17" borderId="23" xfId="3" quotePrefix="1" applyNumberFormat="1" applyFont="1" applyFill="1" applyBorder="1" applyAlignment="1">
      <alignment horizontal="center"/>
    </xf>
    <xf numFmtId="0" fontId="18" fillId="17" borderId="24" xfId="2" applyFill="1" applyBorder="1" applyAlignment="1">
      <alignment horizontal="center"/>
    </xf>
    <xf numFmtId="20" fontId="19" fillId="17" borderId="25" xfId="2" applyNumberFormat="1" applyFont="1" applyFill="1" applyBorder="1" applyAlignment="1">
      <alignment horizontal="center" vertical="top" wrapText="1"/>
    </xf>
    <xf numFmtId="2" fontId="18" fillId="17" borderId="25" xfId="2" applyNumberFormat="1" applyFill="1" applyBorder="1" applyAlignment="1">
      <alignment horizontal="center"/>
    </xf>
    <xf numFmtId="1" fontId="18" fillId="17" borderId="25" xfId="2" applyNumberFormat="1" applyFill="1" applyBorder="1" applyAlignment="1">
      <alignment horizontal="center"/>
    </xf>
    <xf numFmtId="2" fontId="20" fillId="17" borderId="25" xfId="3" quotePrefix="1" applyNumberFormat="1" applyFont="1" applyFill="1" applyBorder="1" applyAlignment="1">
      <alignment horizontal="center"/>
    </xf>
    <xf numFmtId="0" fontId="18" fillId="17" borderId="26" xfId="2" applyFill="1" applyBorder="1" applyAlignment="1">
      <alignment horizontal="center"/>
    </xf>
    <xf numFmtId="0" fontId="18" fillId="3" borderId="5" xfId="2" applyFill="1" applyBorder="1" applyAlignment="1">
      <alignment horizontal="center"/>
    </xf>
    <xf numFmtId="20" fontId="19" fillId="3" borderId="5" xfId="2" applyNumberFormat="1" applyFont="1" applyFill="1" applyBorder="1" applyAlignment="1">
      <alignment horizontal="center" vertical="top" wrapText="1"/>
    </xf>
    <xf numFmtId="2" fontId="18" fillId="3" borderId="5" xfId="2" applyNumberFormat="1" applyFill="1" applyBorder="1" applyAlignment="1">
      <alignment horizontal="center"/>
    </xf>
    <xf numFmtId="1" fontId="18" fillId="3" borderId="5" xfId="2" applyNumberFormat="1" applyFill="1" applyBorder="1" applyAlignment="1">
      <alignment horizontal="center"/>
    </xf>
    <xf numFmtId="0" fontId="18" fillId="18" borderId="22" xfId="2" applyFill="1" applyBorder="1" applyAlignment="1">
      <alignment horizontal="center"/>
    </xf>
    <xf numFmtId="20" fontId="19" fillId="18" borderId="23" xfId="2" applyNumberFormat="1" applyFont="1" applyFill="1" applyBorder="1" applyAlignment="1">
      <alignment horizontal="center" vertical="top" wrapText="1"/>
    </xf>
    <xf numFmtId="2" fontId="21" fillId="22" borderId="23" xfId="2" applyNumberFormat="1" applyFont="1" applyFill="1" applyBorder="1" applyAlignment="1">
      <alignment horizontal="center"/>
    </xf>
    <xf numFmtId="1" fontId="18" fillId="18" borderId="23" xfId="2" applyNumberFormat="1" applyFill="1" applyBorder="1" applyAlignment="1">
      <alignment horizontal="center"/>
    </xf>
    <xf numFmtId="0" fontId="18" fillId="18" borderId="24" xfId="2" applyFill="1" applyBorder="1" applyAlignment="1">
      <alignment horizontal="center"/>
    </xf>
    <xf numFmtId="20" fontId="19" fillId="18" borderId="25" xfId="2" applyNumberFormat="1" applyFont="1" applyFill="1" applyBorder="1" applyAlignment="1">
      <alignment horizontal="center" vertical="top" wrapText="1"/>
    </xf>
    <xf numFmtId="2" fontId="18" fillId="18" borderId="25" xfId="2" applyNumberFormat="1" applyFill="1" applyBorder="1" applyAlignment="1">
      <alignment horizontal="center"/>
    </xf>
    <xf numFmtId="1" fontId="18" fillId="18" borderId="25" xfId="2" applyNumberFormat="1" applyFill="1" applyBorder="1" applyAlignment="1">
      <alignment horizontal="center"/>
    </xf>
    <xf numFmtId="0" fontId="18" fillId="18" borderId="26" xfId="2" applyFill="1" applyBorder="1" applyAlignment="1">
      <alignment horizontal="center"/>
    </xf>
    <xf numFmtId="0" fontId="18" fillId="13" borderId="2" xfId="2" applyFill="1" applyBorder="1" applyAlignment="1">
      <alignment horizontal="center"/>
    </xf>
    <xf numFmtId="20" fontId="19" fillId="13" borderId="2" xfId="2" applyNumberFormat="1" applyFont="1" applyFill="1" applyBorder="1" applyAlignment="1">
      <alignment horizontal="center" vertical="top" wrapText="1"/>
    </xf>
    <xf numFmtId="2" fontId="18" fillId="13" borderId="2" xfId="2" applyNumberFormat="1" applyFill="1" applyBorder="1" applyAlignment="1">
      <alignment horizontal="center"/>
    </xf>
    <xf numFmtId="1" fontId="18" fillId="13" borderId="2" xfId="2" applyNumberFormat="1" applyFill="1" applyBorder="1" applyAlignment="1">
      <alignment horizontal="center"/>
    </xf>
    <xf numFmtId="0" fontId="18" fillId="23" borderId="1" xfId="2" applyFill="1" applyBorder="1" applyAlignment="1">
      <alignment horizontal="center"/>
    </xf>
    <xf numFmtId="20" fontId="19" fillId="23" borderId="1" xfId="2" applyNumberFormat="1" applyFont="1" applyFill="1" applyBorder="1" applyAlignment="1">
      <alignment horizontal="center" vertical="top" wrapText="1"/>
    </xf>
    <xf numFmtId="2" fontId="18" fillId="23" borderId="1" xfId="2" applyNumberFormat="1" applyFill="1" applyBorder="1" applyAlignment="1">
      <alignment horizontal="center"/>
    </xf>
    <xf numFmtId="1" fontId="18" fillId="23" borderId="1" xfId="2" applyNumberFormat="1" applyFill="1" applyBorder="1" applyAlignment="1">
      <alignment horizontal="center"/>
    </xf>
    <xf numFmtId="0" fontId="18" fillId="9" borderId="1" xfId="2" applyFill="1" applyBorder="1" applyAlignment="1">
      <alignment horizontal="center"/>
    </xf>
    <xf numFmtId="0" fontId="18" fillId="10" borderId="1" xfId="2" applyFill="1" applyBorder="1" applyAlignment="1">
      <alignment horizontal="center"/>
    </xf>
    <xf numFmtId="20" fontId="2" fillId="10" borderId="1" xfId="2" applyNumberFormat="1" applyFont="1" applyFill="1" applyBorder="1" applyAlignment="1">
      <alignment horizontal="center"/>
    </xf>
    <xf numFmtId="185" fontId="18" fillId="10" borderId="1" xfId="2" applyNumberFormat="1" applyFill="1" applyBorder="1" applyAlignment="1">
      <alignment horizontal="center"/>
    </xf>
    <xf numFmtId="1" fontId="18" fillId="10" borderId="1" xfId="2" applyNumberFormat="1" applyFill="1" applyBorder="1" applyAlignment="1">
      <alignment horizontal="center"/>
    </xf>
    <xf numFmtId="2" fontId="18" fillId="10" borderId="1" xfId="2" applyNumberFormat="1" applyFill="1" applyBorder="1" applyAlignment="1">
      <alignment horizontal="center"/>
    </xf>
    <xf numFmtId="0" fontId="18" fillId="13" borderId="1" xfId="2" applyFill="1" applyBorder="1" applyAlignment="1">
      <alignment horizontal="center"/>
    </xf>
    <xf numFmtId="20" fontId="2" fillId="13" borderId="1" xfId="2" applyNumberFormat="1" applyFont="1" applyFill="1" applyBorder="1" applyAlignment="1">
      <alignment horizontal="center"/>
    </xf>
    <xf numFmtId="185" fontId="18" fillId="13" borderId="1" xfId="2" applyNumberFormat="1" applyFill="1" applyBorder="1" applyAlignment="1">
      <alignment horizontal="center"/>
    </xf>
    <xf numFmtId="1" fontId="18" fillId="13" borderId="1" xfId="2" applyNumberFormat="1" applyFill="1" applyBorder="1" applyAlignment="1">
      <alignment horizontal="center"/>
    </xf>
    <xf numFmtId="2" fontId="18" fillId="13" borderId="1" xfId="2" applyNumberFormat="1" applyFill="1" applyBorder="1" applyAlignment="1">
      <alignment horizontal="center"/>
    </xf>
    <xf numFmtId="0" fontId="18" fillId="21" borderId="1" xfId="2" applyFill="1" applyBorder="1" applyAlignment="1">
      <alignment horizontal="center"/>
    </xf>
    <xf numFmtId="20" fontId="2" fillId="21" borderId="1" xfId="2" applyNumberFormat="1" applyFont="1" applyFill="1" applyBorder="1" applyAlignment="1">
      <alignment horizontal="center"/>
    </xf>
    <xf numFmtId="2" fontId="18" fillId="21" borderId="1" xfId="2" applyNumberFormat="1" applyFill="1" applyBorder="1" applyAlignment="1">
      <alignment horizontal="center"/>
    </xf>
    <xf numFmtId="1" fontId="18" fillId="21" borderId="1" xfId="2" applyNumberFormat="1" applyFill="1" applyBorder="1" applyAlignment="1">
      <alignment horizontal="center"/>
    </xf>
    <xf numFmtId="0" fontId="18" fillId="5" borderId="1" xfId="2" applyFill="1" applyBorder="1" applyAlignment="1">
      <alignment horizontal="center"/>
    </xf>
    <xf numFmtId="20" fontId="2" fillId="5" borderId="1" xfId="2" applyNumberFormat="1" applyFont="1" applyFill="1" applyBorder="1" applyAlignment="1">
      <alignment horizontal="center"/>
    </xf>
    <xf numFmtId="2" fontId="18" fillId="5" borderId="1" xfId="2" applyNumberFormat="1" applyFill="1" applyBorder="1" applyAlignment="1">
      <alignment horizontal="center"/>
    </xf>
    <xf numFmtId="1" fontId="18" fillId="5" borderId="1" xfId="2" applyNumberFormat="1" applyFill="1" applyBorder="1" applyAlignment="1">
      <alignment horizontal="center"/>
    </xf>
    <xf numFmtId="0" fontId="18" fillId="2" borderId="1" xfId="2" applyFill="1" applyBorder="1" applyAlignment="1">
      <alignment horizontal="center"/>
    </xf>
    <xf numFmtId="20" fontId="2" fillId="2" borderId="1" xfId="2" applyNumberFormat="1" applyFont="1" applyFill="1" applyBorder="1" applyAlignment="1">
      <alignment horizontal="center"/>
    </xf>
    <xf numFmtId="2" fontId="18" fillId="2" borderId="1" xfId="2" applyNumberFormat="1" applyFill="1" applyBorder="1" applyAlignment="1">
      <alignment horizontal="center"/>
    </xf>
    <xf numFmtId="1" fontId="18" fillId="2" borderId="1" xfId="2" applyNumberFormat="1" applyFill="1" applyBorder="1" applyAlignment="1">
      <alignment horizontal="center"/>
    </xf>
    <xf numFmtId="0" fontId="18" fillId="18" borderId="1" xfId="2" applyFill="1" applyBorder="1" applyAlignment="1">
      <alignment horizontal="center"/>
    </xf>
    <xf numFmtId="20" fontId="2" fillId="18" borderId="1" xfId="2" applyNumberFormat="1" applyFont="1" applyFill="1" applyBorder="1" applyAlignment="1">
      <alignment horizontal="center"/>
    </xf>
    <xf numFmtId="185" fontId="18" fillId="18" borderId="1" xfId="2" applyNumberFormat="1" applyFill="1" applyBorder="1" applyAlignment="1">
      <alignment horizontal="center"/>
    </xf>
    <xf numFmtId="1" fontId="18" fillId="18" borderId="1" xfId="2" applyNumberFormat="1" applyFill="1" applyBorder="1" applyAlignment="1">
      <alignment horizontal="center"/>
    </xf>
    <xf numFmtId="2" fontId="18" fillId="18" borderId="1" xfId="2" quotePrefix="1" applyNumberFormat="1" applyFill="1" applyBorder="1" applyAlignment="1">
      <alignment horizontal="center"/>
    </xf>
    <xf numFmtId="2" fontId="18" fillId="18" borderId="1" xfId="2" applyNumberFormat="1" applyFill="1" applyBorder="1" applyAlignment="1">
      <alignment horizontal="center"/>
    </xf>
    <xf numFmtId="1" fontId="18" fillId="0" borderId="0" xfId="2" applyNumberFormat="1" applyFill="1" applyBorder="1" applyAlignment="1">
      <alignment horizontal="center"/>
    </xf>
    <xf numFmtId="0" fontId="18" fillId="9" borderId="1" xfId="2" applyFill="1" applyBorder="1"/>
    <xf numFmtId="0" fontId="18" fillId="3" borderId="9" xfId="2" applyFill="1" applyBorder="1" applyAlignment="1">
      <alignment horizontal="center"/>
    </xf>
    <xf numFmtId="20" fontId="2" fillId="3" borderId="3" xfId="2" applyNumberFormat="1" applyFont="1" applyFill="1" applyBorder="1" applyAlignment="1">
      <alignment horizontal="center"/>
    </xf>
    <xf numFmtId="0" fontId="18" fillId="3" borderId="9" xfId="2" applyFill="1" applyBorder="1" applyAlignment="1">
      <alignment horizontal="left" vertical="center"/>
    </xf>
    <xf numFmtId="0" fontId="18" fillId="3" borderId="11" xfId="2" applyFill="1" applyBorder="1" applyAlignment="1">
      <alignment horizontal="center" vertical="center"/>
    </xf>
    <xf numFmtId="0" fontId="18" fillId="3" borderId="1" xfId="2" applyFill="1" applyBorder="1" applyAlignment="1">
      <alignment horizontal="center"/>
    </xf>
    <xf numFmtId="2" fontId="18" fillId="3" borderId="1" xfId="2" applyNumberFormat="1" applyFill="1" applyBorder="1" applyAlignment="1">
      <alignment horizontal="center"/>
    </xf>
    <xf numFmtId="0" fontId="18" fillId="3" borderId="11" xfId="2" applyFill="1" applyBorder="1"/>
    <xf numFmtId="0" fontId="18" fillId="3" borderId="20" xfId="2" applyFill="1" applyBorder="1" applyAlignment="1">
      <alignment horizontal="center"/>
    </xf>
    <xf numFmtId="20" fontId="2" fillId="3" borderId="5" xfId="2" applyNumberFormat="1" applyFont="1" applyFill="1" applyBorder="1" applyAlignment="1">
      <alignment horizontal="center"/>
    </xf>
    <xf numFmtId="0" fontId="18" fillId="3" borderId="12" xfId="2" applyFill="1" applyBorder="1" applyAlignment="1">
      <alignment horizontal="center" vertical="center"/>
    </xf>
    <xf numFmtId="0" fontId="18" fillId="3" borderId="14" xfId="2" applyFill="1" applyBorder="1" applyAlignment="1">
      <alignment horizontal="center" vertical="center"/>
    </xf>
    <xf numFmtId="2" fontId="18" fillId="3" borderId="19" xfId="2" applyNumberFormat="1" applyFill="1" applyBorder="1" applyAlignment="1">
      <alignment horizontal="center"/>
    </xf>
    <xf numFmtId="0" fontId="18" fillId="19" borderId="9" xfId="2" applyFill="1" applyBorder="1" applyAlignment="1">
      <alignment horizontal="center"/>
    </xf>
    <xf numFmtId="20" fontId="2" fillId="19" borderId="3" xfId="2" applyNumberFormat="1" applyFont="1" applyFill="1" applyBorder="1" applyAlignment="1">
      <alignment horizontal="center"/>
    </xf>
    <xf numFmtId="0" fontId="18" fillId="19" borderId="9" xfId="2" applyFill="1" applyBorder="1" applyAlignment="1">
      <alignment horizontal="left" vertical="center"/>
    </xf>
    <xf numFmtId="0" fontId="18" fillId="19" borderId="11" xfId="2" applyFill="1" applyBorder="1" applyAlignment="1">
      <alignment horizontal="center" vertical="center"/>
    </xf>
    <xf numFmtId="0" fontId="18" fillId="19" borderId="1" xfId="2" applyFill="1" applyBorder="1" applyAlignment="1">
      <alignment horizontal="center"/>
    </xf>
    <xf numFmtId="2" fontId="18" fillId="19" borderId="1" xfId="2" applyNumberFormat="1" applyFill="1" applyBorder="1" applyAlignment="1">
      <alignment horizontal="center"/>
    </xf>
    <xf numFmtId="0" fontId="18" fillId="19" borderId="11" xfId="2" applyFill="1" applyBorder="1"/>
    <xf numFmtId="0" fontId="18" fillId="19" borderId="20" xfId="2" applyFill="1" applyBorder="1" applyAlignment="1">
      <alignment horizontal="center"/>
    </xf>
    <xf numFmtId="20" fontId="2" fillId="19" borderId="5" xfId="2" applyNumberFormat="1" applyFont="1" applyFill="1" applyBorder="1" applyAlignment="1">
      <alignment horizontal="center"/>
    </xf>
    <xf numFmtId="0" fontId="18" fillId="19" borderId="20" xfId="2" applyFill="1" applyBorder="1" applyAlignment="1">
      <alignment horizontal="center" vertical="center"/>
    </xf>
    <xf numFmtId="0" fontId="18" fillId="19" borderId="19" xfId="2" applyFill="1" applyBorder="1" applyAlignment="1">
      <alignment horizontal="center" vertical="center"/>
    </xf>
    <xf numFmtId="0" fontId="18" fillId="19" borderId="19" xfId="2" applyFill="1" applyBorder="1"/>
    <xf numFmtId="0" fontId="18" fillId="19" borderId="12" xfId="2" applyFill="1" applyBorder="1" applyAlignment="1">
      <alignment horizontal="center" vertical="center"/>
    </xf>
    <xf numFmtId="0" fontId="18" fillId="19" borderId="14" xfId="2" applyFill="1" applyBorder="1" applyAlignment="1">
      <alignment horizontal="center" vertical="center"/>
    </xf>
    <xf numFmtId="2" fontId="18" fillId="19" borderId="19" xfId="2" applyNumberFormat="1" applyFill="1" applyBorder="1" applyAlignment="1">
      <alignment horizontal="center"/>
    </xf>
    <xf numFmtId="0" fontId="18" fillId="10" borderId="9" xfId="2" applyFill="1" applyBorder="1" applyAlignment="1">
      <alignment horizontal="center"/>
    </xf>
    <xf numFmtId="20" fontId="2" fillId="10" borderId="3" xfId="2" applyNumberFormat="1" applyFont="1" applyFill="1" applyBorder="1" applyAlignment="1">
      <alignment horizontal="center"/>
    </xf>
    <xf numFmtId="0" fontId="18" fillId="10" borderId="9" xfId="2" applyFill="1" applyBorder="1" applyAlignment="1">
      <alignment horizontal="left" vertical="center"/>
    </xf>
    <xf numFmtId="0" fontId="18" fillId="10" borderId="11" xfId="2" applyFill="1" applyBorder="1" applyAlignment="1">
      <alignment horizontal="center" vertical="center"/>
    </xf>
    <xf numFmtId="0" fontId="18" fillId="10" borderId="11" xfId="2" applyFill="1" applyBorder="1"/>
    <xf numFmtId="0" fontId="18" fillId="10" borderId="12" xfId="2" applyFill="1" applyBorder="1" applyAlignment="1">
      <alignment horizontal="center"/>
    </xf>
    <xf numFmtId="20" fontId="2" fillId="10" borderId="2" xfId="2" applyNumberFormat="1" applyFont="1" applyFill="1" applyBorder="1" applyAlignment="1">
      <alignment horizontal="center"/>
    </xf>
    <xf numFmtId="0" fontId="18" fillId="10" borderId="12" xfId="2" applyFill="1" applyBorder="1" applyAlignment="1">
      <alignment horizontal="center" vertical="center"/>
    </xf>
    <xf numFmtId="0" fontId="18" fillId="10" borderId="14" xfId="2" applyFill="1" applyBorder="1" applyAlignment="1">
      <alignment horizontal="center" vertical="center"/>
    </xf>
    <xf numFmtId="2" fontId="18" fillId="10" borderId="3" xfId="2" applyNumberFormat="1" applyFill="1" applyBorder="1" applyAlignment="1">
      <alignment horizontal="center"/>
    </xf>
    <xf numFmtId="2" fontId="18" fillId="10" borderId="19" xfId="2" applyNumberFormat="1" applyFill="1" applyBorder="1" applyAlignment="1">
      <alignment horizontal="center"/>
    </xf>
    <xf numFmtId="0" fontId="18" fillId="0" borderId="0" xfId="2" applyFill="1" applyBorder="1" applyAlignment="1">
      <alignment horizontal="center"/>
    </xf>
    <xf numFmtId="0" fontId="18" fillId="0" borderId="0" xfId="2" applyFill="1" applyBorder="1"/>
    <xf numFmtId="0" fontId="18" fillId="0" borderId="0" xfId="2" applyFill="1" applyBorder="1" applyAlignment="1">
      <alignment horizontal="center" vertical="center"/>
    </xf>
    <xf numFmtId="1" fontId="18" fillId="0" borderId="1" xfId="2" applyNumberFormat="1" applyFill="1" applyBorder="1" applyAlignment="1">
      <alignment horizontal="center"/>
    </xf>
    <xf numFmtId="2" fontId="18" fillId="7" borderId="8" xfId="2" applyNumberFormat="1" applyFill="1" applyBorder="1" applyAlignment="1">
      <alignment horizontal="center"/>
    </xf>
    <xf numFmtId="2" fontId="18" fillId="7" borderId="4" xfId="2" applyNumberFormat="1" applyFill="1" applyBorder="1" applyAlignment="1">
      <alignment horizontal="center"/>
    </xf>
    <xf numFmtId="0" fontId="18" fillId="14" borderId="7" xfId="2" applyFill="1" applyBorder="1" applyAlignment="1">
      <alignment horizontal="center"/>
    </xf>
    <xf numFmtId="0" fontId="18" fillId="9" borderId="29" xfId="2" applyFill="1" applyBorder="1" applyAlignment="1">
      <alignment horizontal="center"/>
    </xf>
    <xf numFmtId="0" fontId="18" fillId="9" borderId="21" xfId="2" applyFill="1" applyBorder="1" applyAlignment="1">
      <alignment horizontal="center"/>
    </xf>
    <xf numFmtId="0" fontId="18" fillId="3" borderId="11" xfId="2" applyFill="1" applyBorder="1" applyAlignment="1">
      <alignment horizontal="left" vertical="center"/>
    </xf>
    <xf numFmtId="0" fontId="18" fillId="3" borderId="12" xfId="2" applyFill="1" applyBorder="1" applyAlignment="1">
      <alignment horizontal="left" vertical="center"/>
    </xf>
    <xf numFmtId="0" fontId="18" fillId="3" borderId="14" xfId="2" applyFill="1" applyBorder="1" applyAlignment="1">
      <alignment horizontal="left" vertical="center"/>
    </xf>
    <xf numFmtId="0" fontId="18" fillId="19" borderId="11" xfId="2" applyFill="1" applyBorder="1" applyAlignment="1">
      <alignment horizontal="left" vertical="center"/>
    </xf>
    <xf numFmtId="0" fontId="18" fillId="19" borderId="20" xfId="2" applyFill="1" applyBorder="1" applyAlignment="1">
      <alignment horizontal="left" vertical="center"/>
    </xf>
    <xf numFmtId="0" fontId="18" fillId="19" borderId="19" xfId="2" applyFill="1" applyBorder="1" applyAlignment="1">
      <alignment horizontal="left" vertical="center"/>
    </xf>
    <xf numFmtId="0" fontId="18" fillId="19" borderId="12" xfId="2" applyFill="1" applyBorder="1" applyAlignment="1">
      <alignment horizontal="left" vertical="center"/>
    </xf>
    <xf numFmtId="0" fontId="18" fillId="19" borderId="14" xfId="2" applyFill="1" applyBorder="1" applyAlignment="1">
      <alignment horizontal="left" vertical="center"/>
    </xf>
    <xf numFmtId="0" fontId="18" fillId="10" borderId="11" xfId="2" applyFill="1" applyBorder="1" applyAlignment="1">
      <alignment horizontal="left" vertical="center"/>
    </xf>
    <xf numFmtId="0" fontId="18" fillId="10" borderId="12" xfId="2" applyFill="1" applyBorder="1" applyAlignment="1">
      <alignment horizontal="left" vertical="center"/>
    </xf>
    <xf numFmtId="0" fontId="18" fillId="10" borderId="14" xfId="2" applyFill="1" applyBorder="1" applyAlignment="1">
      <alignment horizontal="left" vertical="center"/>
    </xf>
    <xf numFmtId="0" fontId="18" fillId="0" borderId="0" xfId="2" applyFill="1" applyBorder="1" applyAlignment="1">
      <alignment horizontal="left" vertical="center"/>
    </xf>
    <xf numFmtId="20" fontId="19" fillId="5" borderId="1" xfId="2" applyNumberFormat="1" applyFont="1" applyFill="1" applyBorder="1" applyAlignment="1">
      <alignment horizontal="center" vertical="top" wrapText="1"/>
    </xf>
    <xf numFmtId="2" fontId="18" fillId="5" borderId="0" xfId="2" applyNumberFormat="1" applyFill="1" applyBorder="1" applyAlignment="1">
      <alignment horizontal="center"/>
    </xf>
    <xf numFmtId="2" fontId="18" fillId="5" borderId="29" xfId="2" applyNumberFormat="1" applyFill="1" applyBorder="1" applyAlignment="1">
      <alignment horizontal="center"/>
    </xf>
    <xf numFmtId="0" fontId="18" fillId="20" borderId="7" xfId="2" applyFill="1" applyBorder="1" applyAlignment="1">
      <alignment horizontal="left"/>
    </xf>
    <xf numFmtId="0" fontId="18" fillId="0" borderId="0" xfId="2" applyAlignment="1">
      <alignment horizontal="left"/>
    </xf>
    <xf numFmtId="0" fontId="18" fillId="9" borderId="29" xfId="2" applyFill="1" applyBorder="1" applyAlignment="1">
      <alignment horizontal="left"/>
    </xf>
    <xf numFmtId="0" fontId="18" fillId="9" borderId="21" xfId="2" applyFill="1" applyBorder="1" applyAlignment="1">
      <alignment horizontal="left"/>
    </xf>
    <xf numFmtId="20" fontId="2" fillId="10" borderId="9" xfId="2" applyNumberFormat="1" applyFont="1" applyFill="1" applyBorder="1" applyAlignment="1">
      <alignment horizontal="center"/>
    </xf>
    <xf numFmtId="0" fontId="18" fillId="10" borderId="20" xfId="2" applyFill="1" applyBorder="1" applyAlignment="1">
      <alignment horizontal="center"/>
    </xf>
    <xf numFmtId="20" fontId="2" fillId="10" borderId="20" xfId="2" applyNumberFormat="1" applyFont="1" applyFill="1" applyBorder="1" applyAlignment="1">
      <alignment horizontal="center"/>
    </xf>
    <xf numFmtId="0" fontId="18" fillId="10" borderId="20" xfId="2" applyFill="1" applyBorder="1" applyAlignment="1">
      <alignment horizontal="left" vertical="center"/>
    </xf>
    <xf numFmtId="0" fontId="18" fillId="10" borderId="19" xfId="2" applyFill="1" applyBorder="1" applyAlignment="1">
      <alignment horizontal="left" vertical="center"/>
    </xf>
    <xf numFmtId="0" fontId="18" fillId="10" borderId="19" xfId="2" applyFill="1" applyBorder="1"/>
    <xf numFmtId="20" fontId="2" fillId="10" borderId="12" xfId="2" applyNumberFormat="1" applyFont="1" applyFill="1" applyBorder="1" applyAlignment="1">
      <alignment horizontal="center"/>
    </xf>
    <xf numFmtId="2" fontId="18" fillId="10" borderId="14" xfId="2" applyNumberFormat="1" applyFill="1" applyBorder="1" applyAlignment="1">
      <alignment horizontal="center"/>
    </xf>
    <xf numFmtId="0" fontId="18" fillId="0" borderId="1" xfId="2" applyFill="1" applyBorder="1" applyAlignment="1">
      <alignment horizontal="center"/>
    </xf>
    <xf numFmtId="0" fontId="18" fillId="14" borderId="7" xfId="2" applyFont="1" applyFill="1" applyBorder="1"/>
    <xf numFmtId="0" fontId="4" fillId="0" borderId="0" xfId="0" applyFont="1"/>
    <xf numFmtId="0" fontId="4" fillId="0" borderId="0" xfId="2" applyFont="1" applyFill="1" applyBorder="1" applyAlignment="1">
      <alignment horizontal="left"/>
    </xf>
    <xf numFmtId="0" fontId="18" fillId="0" borderId="0" xfId="2" applyFill="1"/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8" fillId="9" borderId="5" xfId="2" applyFill="1" applyBorder="1" applyAlignment="1">
      <alignment horizontal="center"/>
    </xf>
    <xf numFmtId="0" fontId="4" fillId="8" borderId="1" xfId="2" applyFont="1" applyFill="1" applyBorder="1" applyAlignment="1">
      <alignment horizontal="center"/>
    </xf>
    <xf numFmtId="1" fontId="18" fillId="11" borderId="4" xfId="2" applyNumberFormat="1" applyFill="1" applyBorder="1" applyAlignment="1">
      <alignment horizontal="center"/>
    </xf>
    <xf numFmtId="0" fontId="4" fillId="8" borderId="26" xfId="2" applyFont="1" applyFill="1" applyBorder="1" applyAlignment="1">
      <alignment horizontal="center"/>
    </xf>
    <xf numFmtId="0" fontId="4" fillId="8" borderId="2" xfId="2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Fill="1" applyBorder="1"/>
    <xf numFmtId="0" fontId="5" fillId="12" borderId="1" xfId="0" applyFont="1" applyFill="1" applyBorder="1" applyAlignment="1">
      <alignment horizontal="left"/>
    </xf>
    <xf numFmtId="0" fontId="22" fillId="12" borderId="1" xfId="0" applyFont="1" applyFill="1" applyBorder="1" applyAlignment="1">
      <alignment horizontal="center"/>
    </xf>
    <xf numFmtId="0" fontId="22" fillId="12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22" fillId="10" borderId="1" xfId="0" applyFont="1" applyFill="1" applyBorder="1" applyAlignment="1">
      <alignment horizontal="center"/>
    </xf>
    <xf numFmtId="2" fontId="22" fillId="1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0" fillId="10" borderId="1" xfId="0" quotePrefix="1" applyFill="1" applyBorder="1"/>
    <xf numFmtId="0" fontId="0" fillId="6" borderId="1" xfId="0" quotePrefix="1" applyFill="1" applyBorder="1"/>
    <xf numFmtId="0" fontId="5" fillId="22" borderId="3" xfId="3" applyFont="1" applyFill="1" applyBorder="1" applyAlignment="1">
      <alignment horizontal="center"/>
    </xf>
    <xf numFmtId="0" fontId="5" fillId="22" borderId="2" xfId="3" applyFont="1" applyFill="1" applyBorder="1" applyAlignment="1">
      <alignment horizontal="center"/>
    </xf>
    <xf numFmtId="0" fontId="5" fillId="22" borderId="5" xfId="3" applyFont="1" applyFill="1" applyBorder="1" applyAlignment="1">
      <alignment horizontal="center"/>
    </xf>
    <xf numFmtId="0" fontId="5" fillId="22" borderId="12" xfId="3" applyFont="1" applyFill="1" applyBorder="1" applyAlignment="1">
      <alignment horizontal="center"/>
    </xf>
    <xf numFmtId="0" fontId="5" fillId="22" borderId="12" xfId="3" applyFont="1" applyFill="1" applyBorder="1"/>
    <xf numFmtId="0" fontId="5" fillId="22" borderId="9" xfId="3" applyFont="1" applyFill="1" applyBorder="1" applyAlignment="1">
      <alignment horizontal="center"/>
    </xf>
    <xf numFmtId="0" fontId="5" fillId="22" borderId="20" xfId="3" applyFont="1" applyFill="1" applyBorder="1" applyAlignment="1">
      <alignment horizontal="center"/>
    </xf>
    <xf numFmtId="0" fontId="5" fillId="22" borderId="9" xfId="3" applyFont="1" applyFill="1" applyBorder="1"/>
    <xf numFmtId="0" fontId="5" fillId="22" borderId="20" xfId="3" applyFont="1" applyFill="1" applyBorder="1"/>
    <xf numFmtId="2" fontId="5" fillId="22" borderId="20" xfId="3" applyNumberFormat="1" applyFont="1" applyFill="1" applyBorder="1" applyAlignment="1">
      <alignment horizontal="center"/>
    </xf>
    <xf numFmtId="0" fontId="5" fillId="3" borderId="27" xfId="3" applyFont="1" applyFill="1" applyBorder="1" applyAlignment="1">
      <alignment horizontal="center"/>
    </xf>
    <xf numFmtId="0" fontId="5" fillId="3" borderId="30" xfId="3" applyFont="1" applyFill="1" applyBorder="1" applyAlignment="1">
      <alignment horizontal="center"/>
    </xf>
    <xf numFmtId="0" fontId="5" fillId="3" borderId="31" xfId="3" applyFont="1" applyFill="1" applyBorder="1" applyAlignment="1">
      <alignment horizontal="center"/>
    </xf>
    <xf numFmtId="0" fontId="5" fillId="3" borderId="32" xfId="3" applyFont="1" applyFill="1" applyBorder="1" applyAlignment="1">
      <alignment horizontal="center"/>
    </xf>
    <xf numFmtId="0" fontId="5" fillId="3" borderId="33" xfId="3" applyFont="1" applyFill="1" applyBorder="1" applyAlignment="1">
      <alignment horizontal="center"/>
    </xf>
    <xf numFmtId="2" fontId="5" fillId="5" borderId="12" xfId="3" applyNumberFormat="1" applyFont="1" applyFill="1" applyBorder="1" applyAlignment="1">
      <alignment horizontal="center"/>
    </xf>
    <xf numFmtId="0" fontId="5" fillId="5" borderId="11" xfId="3" applyFont="1" applyFill="1" applyBorder="1" applyAlignment="1">
      <alignment horizontal="center"/>
    </xf>
    <xf numFmtId="0" fontId="5" fillId="22" borderId="0" xfId="3" applyFont="1" applyFill="1" applyBorder="1" applyAlignment="1">
      <alignment horizontal="center"/>
    </xf>
    <xf numFmtId="0" fontId="5" fillId="22" borderId="10" xfId="3" applyFont="1" applyFill="1" applyBorder="1" applyAlignment="1">
      <alignment horizontal="center"/>
    </xf>
    <xf numFmtId="0" fontId="5" fillId="22" borderId="11" xfId="3" applyFont="1" applyFill="1" applyBorder="1" applyAlignment="1">
      <alignment horizontal="center"/>
    </xf>
    <xf numFmtId="0" fontId="5" fillId="22" borderId="19" xfId="3" applyFont="1" applyFill="1" applyBorder="1" applyAlignment="1">
      <alignment horizontal="center"/>
    </xf>
    <xf numFmtId="0" fontId="5" fillId="22" borderId="13" xfId="3" applyFont="1" applyFill="1" applyBorder="1" applyAlignment="1">
      <alignment horizontal="center"/>
    </xf>
    <xf numFmtId="0" fontId="5" fillId="22" borderId="14" xfId="3" applyFont="1" applyFill="1" applyBorder="1" applyAlignment="1">
      <alignment horizontal="center"/>
    </xf>
    <xf numFmtId="0" fontId="5" fillId="22" borderId="0" xfId="3" applyFont="1" applyFill="1" applyBorder="1"/>
    <xf numFmtId="0" fontId="5" fillId="22" borderId="11" xfId="3" applyFont="1" applyFill="1" applyBorder="1"/>
    <xf numFmtId="0" fontId="5" fillId="22" borderId="19" xfId="3" applyFont="1" applyFill="1" applyBorder="1"/>
    <xf numFmtId="0" fontId="5" fillId="22" borderId="14" xfId="3" applyFont="1" applyFill="1" applyBorder="1"/>
    <xf numFmtId="0" fontId="5" fillId="22" borderId="10" xfId="3" applyFont="1" applyFill="1" applyBorder="1"/>
    <xf numFmtId="0" fontId="5" fillId="22" borderId="13" xfId="3" applyFont="1" applyFill="1" applyBorder="1"/>
    <xf numFmtId="0" fontId="5" fillId="5" borderId="0" xfId="3" applyFont="1" applyFill="1" applyBorder="1" applyAlignment="1">
      <alignment horizontal="center"/>
    </xf>
    <xf numFmtId="0" fontId="5" fillId="5" borderId="10" xfId="3" applyFont="1" applyFill="1" applyBorder="1" applyAlignment="1">
      <alignment horizontal="center"/>
    </xf>
    <xf numFmtId="0" fontId="5" fillId="5" borderId="13" xfId="3" applyFont="1" applyFill="1" applyBorder="1" applyAlignment="1">
      <alignment horizontal="center"/>
    </xf>
    <xf numFmtId="2" fontId="5" fillId="5" borderId="0" xfId="3" applyNumberFormat="1" applyFont="1" applyFill="1" applyBorder="1" applyAlignment="1">
      <alignment horizontal="center"/>
    </xf>
    <xf numFmtId="2" fontId="5" fillId="22" borderId="0" xfId="3" applyNumberFormat="1" applyFont="1" applyFill="1" applyBorder="1" applyAlignment="1">
      <alignment horizontal="center"/>
    </xf>
    <xf numFmtId="0" fontId="5" fillId="0" borderId="29" xfId="3" applyFont="1" applyFill="1" applyBorder="1" applyAlignment="1">
      <alignment horizontal="center"/>
    </xf>
    <xf numFmtId="0" fontId="5" fillId="4" borderId="13" xfId="3" applyFont="1" applyFill="1" applyBorder="1" applyAlignment="1">
      <alignment horizontal="left"/>
    </xf>
    <xf numFmtId="0" fontId="17" fillId="5" borderId="19" xfId="3" applyFont="1" applyFill="1" applyBorder="1" applyAlignment="1">
      <alignment horizontal="center"/>
    </xf>
    <xf numFmtId="0" fontId="2" fillId="5" borderId="21" xfId="5" applyFont="1" applyFill="1" applyBorder="1"/>
    <xf numFmtId="0" fontId="0" fillId="0" borderId="1" xfId="0" applyBorder="1"/>
    <xf numFmtId="0" fontId="0" fillId="17" borderId="0" xfId="0" applyFill="1" applyAlignment="1">
      <alignment horizontal="center"/>
    </xf>
    <xf numFmtId="2" fontId="5" fillId="5" borderId="3" xfId="4" applyNumberFormat="1" applyFont="1" applyFill="1" applyBorder="1" applyAlignment="1">
      <alignment horizontal="center"/>
    </xf>
    <xf numFmtId="0" fontId="5" fillId="5" borderId="3" xfId="4" applyFont="1" applyFill="1" applyBorder="1" applyAlignment="1">
      <alignment horizontal="center"/>
    </xf>
    <xf numFmtId="0" fontId="5" fillId="5" borderId="9" xfId="4" applyFont="1" applyFill="1" applyBorder="1" applyAlignment="1">
      <alignment horizontal="center"/>
    </xf>
    <xf numFmtId="0" fontId="5" fillId="22" borderId="9" xfId="4" applyFont="1" applyFill="1" applyBorder="1" applyAlignment="1">
      <alignment horizontal="center"/>
    </xf>
    <xf numFmtId="0" fontId="5" fillId="22" borderId="10" xfId="4" applyFont="1" applyFill="1" applyBorder="1" applyAlignment="1">
      <alignment horizontal="center"/>
    </xf>
    <xf numFmtId="0" fontId="5" fillId="22" borderId="11" xfId="4" applyFont="1" applyFill="1" applyBorder="1" applyAlignment="1">
      <alignment horizontal="center"/>
    </xf>
    <xf numFmtId="0" fontId="5" fillId="22" borderId="0" xfId="4" applyFont="1" applyFill="1" applyBorder="1" applyAlignment="1">
      <alignment horizontal="center"/>
    </xf>
    <xf numFmtId="0" fontId="5" fillId="5" borderId="5" xfId="4" applyFont="1" applyFill="1" applyBorder="1" applyAlignment="1">
      <alignment horizontal="center"/>
    </xf>
    <xf numFmtId="0" fontId="5" fillId="5" borderId="20" xfId="4" applyFont="1" applyFill="1" applyBorder="1" applyAlignment="1">
      <alignment horizontal="center"/>
    </xf>
    <xf numFmtId="0" fontId="5" fillId="22" borderId="20" xfId="4" applyFont="1" applyFill="1" applyBorder="1" applyAlignment="1">
      <alignment horizontal="center"/>
    </xf>
    <xf numFmtId="0" fontId="5" fillId="22" borderId="19" xfId="4" applyFont="1" applyFill="1" applyBorder="1" applyAlignment="1">
      <alignment horizontal="center"/>
    </xf>
    <xf numFmtId="0" fontId="5" fillId="5" borderId="0" xfId="4" applyFont="1" applyFill="1" applyBorder="1" applyAlignment="1">
      <alignment horizontal="center"/>
    </xf>
    <xf numFmtId="0" fontId="5" fillId="22" borderId="34" xfId="4" applyFont="1" applyFill="1" applyBorder="1" applyAlignment="1">
      <alignment horizontal="center"/>
    </xf>
    <xf numFmtId="2" fontId="5" fillId="5" borderId="20" xfId="4" applyNumberFormat="1" applyFont="1" applyFill="1" applyBorder="1" applyAlignment="1">
      <alignment horizontal="center"/>
    </xf>
    <xf numFmtId="0" fontId="5" fillId="5" borderId="2" xfId="4" applyFont="1" applyFill="1" applyBorder="1" applyAlignment="1">
      <alignment horizontal="center"/>
    </xf>
    <xf numFmtId="0" fontId="5" fillId="5" borderId="12" xfId="4" applyFont="1" applyFill="1" applyBorder="1" applyAlignment="1">
      <alignment horizontal="center"/>
    </xf>
    <xf numFmtId="0" fontId="5" fillId="22" borderId="12" xfId="4" applyFont="1" applyFill="1" applyBorder="1" applyAlignment="1">
      <alignment horizontal="center"/>
    </xf>
    <xf numFmtId="0" fontId="5" fillId="22" borderId="13" xfId="4" applyFont="1" applyFill="1" applyBorder="1" applyAlignment="1">
      <alignment horizontal="center"/>
    </xf>
    <xf numFmtId="0" fontId="5" fillId="22" borderId="14" xfId="4" applyFont="1" applyFill="1" applyBorder="1" applyAlignment="1">
      <alignment horizontal="center"/>
    </xf>
    <xf numFmtId="0" fontId="5" fillId="22" borderId="5" xfId="4" applyFont="1" applyFill="1" applyBorder="1" applyAlignment="1">
      <alignment horizontal="center"/>
    </xf>
    <xf numFmtId="2" fontId="5" fillId="5" borderId="0" xfId="4" applyNumberFormat="1" applyFont="1" applyFill="1" applyBorder="1" applyAlignment="1">
      <alignment horizontal="center"/>
    </xf>
    <xf numFmtId="0" fontId="5" fillId="22" borderId="2" xfId="4" applyFont="1" applyFill="1" applyBorder="1" applyAlignment="1">
      <alignment horizontal="center"/>
    </xf>
    <xf numFmtId="0" fontId="5" fillId="5" borderId="13" xfId="4" applyFont="1" applyFill="1" applyBorder="1" applyAlignment="1">
      <alignment horizontal="center"/>
    </xf>
    <xf numFmtId="0" fontId="5" fillId="5" borderId="11" xfId="4" applyFont="1" applyFill="1" applyBorder="1" applyAlignment="1">
      <alignment horizontal="center"/>
    </xf>
    <xf numFmtId="0" fontId="5" fillId="5" borderId="19" xfId="4" applyFont="1" applyFill="1" applyBorder="1" applyAlignment="1">
      <alignment horizontal="center"/>
    </xf>
    <xf numFmtId="2" fontId="5" fillId="5" borderId="5" xfId="4" applyNumberFormat="1" applyFont="1" applyFill="1" applyBorder="1" applyAlignment="1">
      <alignment horizontal="center"/>
    </xf>
    <xf numFmtId="0" fontId="5" fillId="5" borderId="14" xfId="4" applyFont="1" applyFill="1" applyBorder="1" applyAlignment="1">
      <alignment horizontal="center"/>
    </xf>
    <xf numFmtId="2" fontId="5" fillId="5" borderId="9" xfId="4" applyNumberFormat="1" applyFont="1" applyFill="1" applyBorder="1" applyAlignment="1">
      <alignment horizontal="center"/>
    </xf>
    <xf numFmtId="2" fontId="5" fillId="22" borderId="9" xfId="4" applyNumberFormat="1" applyFont="1" applyFill="1" applyBorder="1" applyAlignment="1">
      <alignment horizontal="center"/>
    </xf>
    <xf numFmtId="0" fontId="5" fillId="22" borderId="10" xfId="4" applyFont="1" applyFill="1" applyBorder="1"/>
    <xf numFmtId="0" fontId="5" fillId="22" borderId="11" xfId="4" applyFont="1" applyFill="1" applyBorder="1"/>
    <xf numFmtId="2" fontId="5" fillId="5" borderId="19" xfId="4" applyNumberFormat="1" applyFont="1" applyFill="1" applyBorder="1" applyAlignment="1">
      <alignment horizontal="center"/>
    </xf>
    <xf numFmtId="0" fontId="5" fillId="22" borderId="9" xfId="4" applyFont="1" applyFill="1" applyBorder="1"/>
    <xf numFmtId="0" fontId="5" fillId="22" borderId="0" xfId="4" applyFont="1" applyFill="1" applyBorder="1"/>
    <xf numFmtId="2" fontId="5" fillId="22" borderId="20" xfId="4" applyNumberFormat="1" applyFont="1" applyFill="1" applyBorder="1" applyAlignment="1">
      <alignment horizontal="center"/>
    </xf>
    <xf numFmtId="0" fontId="5" fillId="22" borderId="19" xfId="4" applyFont="1" applyFill="1" applyBorder="1"/>
    <xf numFmtId="0" fontId="5" fillId="22" borderId="20" xfId="4" applyFont="1" applyFill="1" applyBorder="1"/>
    <xf numFmtId="0" fontId="5" fillId="22" borderId="34" xfId="4" applyFont="1" applyFill="1" applyBorder="1"/>
    <xf numFmtId="2" fontId="5" fillId="5" borderId="2" xfId="4" applyNumberFormat="1" applyFont="1" applyFill="1" applyBorder="1" applyAlignment="1">
      <alignment horizontal="center"/>
    </xf>
    <xf numFmtId="2" fontId="5" fillId="5" borderId="12" xfId="4" applyNumberFormat="1" applyFont="1" applyFill="1" applyBorder="1" applyAlignment="1">
      <alignment horizontal="center"/>
    </xf>
    <xf numFmtId="2" fontId="5" fillId="22" borderId="12" xfId="4" applyNumberFormat="1" applyFont="1" applyFill="1" applyBorder="1" applyAlignment="1">
      <alignment horizontal="center"/>
    </xf>
    <xf numFmtId="0" fontId="5" fillId="22" borderId="13" xfId="4" applyFont="1" applyFill="1" applyBorder="1"/>
    <xf numFmtId="0" fontId="5" fillId="22" borderId="14" xfId="4" applyFont="1" applyFill="1" applyBorder="1"/>
    <xf numFmtId="2" fontId="5" fillId="5" borderId="14" xfId="4" applyNumberFormat="1" applyFont="1" applyFill="1" applyBorder="1" applyAlignment="1">
      <alignment horizontal="center"/>
    </xf>
    <xf numFmtId="0" fontId="5" fillId="22" borderId="12" xfId="4" applyFont="1" applyFill="1" applyBorder="1"/>
    <xf numFmtId="0" fontId="5" fillId="3" borderId="32" xfId="4" applyFont="1" applyFill="1" applyBorder="1"/>
    <xf numFmtId="0" fontId="5" fillId="3" borderId="30" xfId="4" applyFont="1" applyFill="1" applyBorder="1"/>
    <xf numFmtId="0" fontId="5" fillId="5" borderId="19" xfId="3" applyFont="1" applyFill="1" applyBorder="1" applyAlignment="1">
      <alignment horizontal="center" shrinkToFit="1"/>
    </xf>
    <xf numFmtId="0" fontId="5" fillId="5" borderId="14" xfId="3" applyFont="1" applyFill="1" applyBorder="1" applyAlignment="1">
      <alignment horizontal="center" shrinkToFit="1"/>
    </xf>
    <xf numFmtId="2" fontId="5" fillId="5" borderId="11" xfId="3" applyNumberFormat="1" applyFont="1" applyFill="1" applyBorder="1" applyAlignment="1">
      <alignment horizontal="center" shrinkToFit="1"/>
    </xf>
    <xf numFmtId="0" fontId="5" fillId="5" borderId="11" xfId="3" applyFont="1" applyFill="1" applyBorder="1" applyAlignment="1">
      <alignment horizontal="center" shrinkToFit="1"/>
    </xf>
    <xf numFmtId="2" fontId="5" fillId="5" borderId="19" xfId="3" applyNumberFormat="1" applyFont="1" applyFill="1" applyBorder="1" applyAlignment="1">
      <alignment horizontal="center" vertical="center" shrinkToFit="1"/>
    </xf>
    <xf numFmtId="0" fontId="19" fillId="5" borderId="3" xfId="5" applyFont="1" applyFill="1" applyBorder="1"/>
    <xf numFmtId="0" fontId="19" fillId="5" borderId="2" xfId="5" applyFont="1" applyFill="1" applyBorder="1"/>
    <xf numFmtId="0" fontId="19" fillId="5" borderId="1" xfId="5" applyFont="1" applyFill="1" applyBorder="1"/>
    <xf numFmtId="0" fontId="8" fillId="17" borderId="1" xfId="0" applyFont="1" applyFill="1" applyBorder="1" applyAlignment="1">
      <alignment horizontal="center"/>
    </xf>
    <xf numFmtId="0" fontId="5" fillId="24" borderId="1" xfId="0" applyFont="1" applyFill="1" applyBorder="1" applyAlignment="1">
      <alignment horizontal="center"/>
    </xf>
    <xf numFmtId="0" fontId="5" fillId="25" borderId="5" xfId="4" applyFont="1" applyFill="1" applyBorder="1" applyAlignment="1">
      <alignment horizontal="center"/>
    </xf>
    <xf numFmtId="0" fontId="5" fillId="25" borderId="1" xfId="3" applyFont="1" applyFill="1" applyBorder="1" applyAlignment="1">
      <alignment horizontal="center"/>
    </xf>
    <xf numFmtId="0" fontId="5" fillId="24" borderId="1" xfId="3" applyFont="1" applyFill="1" applyBorder="1" applyAlignment="1">
      <alignment horizontal="center"/>
    </xf>
    <xf numFmtId="0" fontId="5" fillId="26" borderId="1" xfId="0" applyFont="1" applyFill="1" applyBorder="1" applyAlignment="1">
      <alignment horizontal="center"/>
    </xf>
    <xf numFmtId="0" fontId="5" fillId="27" borderId="1" xfId="0" applyFont="1" applyFill="1" applyBorder="1" applyAlignment="1">
      <alignment horizontal="center"/>
    </xf>
    <xf numFmtId="0" fontId="8" fillId="0" borderId="0" xfId="0" applyFont="1"/>
    <xf numFmtId="0" fontId="8" fillId="28" borderId="1" xfId="0" applyFont="1" applyFill="1" applyBorder="1"/>
    <xf numFmtId="0" fontId="8" fillId="26" borderId="1" xfId="0" applyFont="1" applyFill="1" applyBorder="1"/>
    <xf numFmtId="0" fontId="13" fillId="29" borderId="1" xfId="1" applyFill="1" applyBorder="1" applyAlignment="1" applyProtection="1"/>
    <xf numFmtId="0" fontId="17" fillId="0" borderId="0" xfId="0" applyFont="1"/>
    <xf numFmtId="0" fontId="5" fillId="30" borderId="1" xfId="0" applyFont="1" applyFill="1" applyBorder="1" applyAlignment="1">
      <alignment horizontal="center"/>
    </xf>
    <xf numFmtId="0" fontId="5" fillId="2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2" fontId="25" fillId="5" borderId="1" xfId="0" applyNumberFormat="1" applyFont="1" applyFill="1" applyBorder="1" applyAlignment="1">
      <alignment horizontal="center"/>
    </xf>
    <xf numFmtId="0" fontId="1" fillId="0" borderId="15" xfId="3" applyBorder="1"/>
    <xf numFmtId="0" fontId="1" fillId="0" borderId="35" xfId="3" applyBorder="1" applyAlignment="1">
      <alignment horizontal="left"/>
    </xf>
    <xf numFmtId="0" fontId="5" fillId="22" borderId="0" xfId="0" applyFont="1" applyFill="1" applyBorder="1"/>
    <xf numFmtId="0" fontId="5" fillId="22" borderId="34" xfId="3" applyFont="1" applyFill="1" applyBorder="1"/>
    <xf numFmtId="0" fontId="5" fillId="22" borderId="34" xfId="0" applyFont="1" applyFill="1" applyBorder="1"/>
    <xf numFmtId="0" fontId="5" fillId="31" borderId="0" xfId="0" applyFont="1" applyFill="1" applyBorder="1"/>
    <xf numFmtId="0" fontId="5" fillId="31" borderId="34" xfId="0" applyFont="1" applyFill="1" applyBorder="1"/>
    <xf numFmtId="0" fontId="5" fillId="32" borderId="32" xfId="0" applyFont="1" applyFill="1" applyBorder="1"/>
    <xf numFmtId="0" fontId="5" fillId="32" borderId="30" xfId="0" applyFont="1" applyFill="1" applyBorder="1"/>
    <xf numFmtId="0" fontId="5" fillId="25" borderId="3" xfId="0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0" fontId="5" fillId="31" borderId="3" xfId="0" applyFont="1" applyFill="1" applyBorder="1" applyAlignment="1">
      <alignment horizontal="center"/>
    </xf>
    <xf numFmtId="0" fontId="5" fillId="25" borderId="5" xfId="0" applyFont="1" applyFill="1" applyBorder="1" applyAlignment="1">
      <alignment horizontal="center"/>
    </xf>
    <xf numFmtId="0" fontId="5" fillId="31" borderId="5" xfId="0" applyFont="1" applyFill="1" applyBorder="1" applyAlignment="1">
      <alignment horizontal="center"/>
    </xf>
    <xf numFmtId="0" fontId="5" fillId="25" borderId="2" xfId="0" applyFont="1" applyFill="1" applyBorder="1" applyAlignment="1">
      <alignment horizontal="center"/>
    </xf>
    <xf numFmtId="0" fontId="5" fillId="31" borderId="2" xfId="0" applyFont="1" applyFill="1" applyBorder="1" applyAlignment="1">
      <alignment horizontal="center"/>
    </xf>
    <xf numFmtId="0" fontId="5" fillId="33" borderId="1" xfId="0" applyFont="1" applyFill="1" applyBorder="1" applyAlignment="1">
      <alignment horizontal="left"/>
    </xf>
    <xf numFmtId="2" fontId="5" fillId="34" borderId="1" xfId="0" applyNumberFormat="1" applyFont="1" applyFill="1" applyBorder="1" applyAlignment="1">
      <alignment horizontal="center"/>
    </xf>
    <xf numFmtId="0" fontId="5" fillId="35" borderId="1" xfId="0" applyFont="1" applyFill="1" applyBorder="1" applyAlignment="1">
      <alignment horizontal="center"/>
    </xf>
    <xf numFmtId="2" fontId="5" fillId="35" borderId="1" xfId="0" applyNumberFormat="1" applyFont="1" applyFill="1" applyBorder="1" applyAlignment="1">
      <alignment horizontal="center"/>
    </xf>
    <xf numFmtId="0" fontId="5" fillId="34" borderId="1" xfId="0" applyFont="1" applyFill="1" applyBorder="1" applyAlignment="1">
      <alignment horizontal="center"/>
    </xf>
    <xf numFmtId="0" fontId="13" fillId="7" borderId="1" xfId="1" applyFill="1" applyBorder="1" applyAlignment="1" applyProtection="1"/>
    <xf numFmtId="0" fontId="5" fillId="22" borderId="13" xfId="0" applyFont="1" applyFill="1" applyBorder="1"/>
    <xf numFmtId="0" fontId="0" fillId="25" borderId="2" xfId="0" applyFill="1" applyBorder="1"/>
    <xf numFmtId="0" fontId="0" fillId="25" borderId="3" xfId="0" applyFill="1" applyBorder="1"/>
    <xf numFmtId="0" fontId="0" fillId="25" borderId="5" xfId="0" applyFill="1" applyBorder="1"/>
    <xf numFmtId="0" fontId="5" fillId="4" borderId="9" xfId="3" applyFont="1" applyFill="1" applyBorder="1" applyAlignment="1">
      <alignment horizontal="left"/>
    </xf>
    <xf numFmtId="0" fontId="5" fillId="4" borderId="12" xfId="3" applyFont="1" applyFill="1" applyBorder="1" applyAlignment="1">
      <alignment horizontal="left"/>
    </xf>
    <xf numFmtId="0" fontId="5" fillId="4" borderId="20" xfId="3" applyFont="1" applyFill="1" applyBorder="1" applyAlignment="1">
      <alignment horizontal="left"/>
    </xf>
    <xf numFmtId="0" fontId="5" fillId="4" borderId="0" xfId="4" applyFont="1" applyFill="1" applyBorder="1" applyAlignment="1">
      <alignment horizontal="left"/>
    </xf>
    <xf numFmtId="0" fontId="5" fillId="4" borderId="13" xfId="4" applyFont="1" applyFill="1" applyBorder="1" applyAlignment="1">
      <alignment horizontal="left"/>
    </xf>
    <xf numFmtId="0" fontId="5" fillId="4" borderId="20" xfId="4" applyFont="1" applyFill="1" applyBorder="1" applyAlignment="1">
      <alignment horizontal="left"/>
    </xf>
    <xf numFmtId="0" fontId="5" fillId="4" borderId="12" xfId="4" applyFont="1" applyFill="1" applyBorder="1" applyAlignment="1">
      <alignment horizontal="left"/>
    </xf>
    <xf numFmtId="0" fontId="5" fillId="36" borderId="13" xfId="4" applyFont="1" applyFill="1" applyBorder="1" applyAlignment="1">
      <alignment horizontal="left"/>
    </xf>
    <xf numFmtId="0" fontId="5" fillId="36" borderId="20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1" fillId="22" borderId="10" xfId="3" applyFill="1" applyBorder="1"/>
    <xf numFmtId="0" fontId="0" fillId="31" borderId="13" xfId="0" applyFill="1" applyBorder="1"/>
    <xf numFmtId="0" fontId="5" fillId="37" borderId="1" xfId="0" applyFont="1" applyFill="1" applyBorder="1" applyAlignment="1">
      <alignment horizontal="center"/>
    </xf>
    <xf numFmtId="2" fontId="5" fillId="25" borderId="5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0" fillId="36" borderId="14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1" fillId="22" borderId="36" xfId="3" applyFill="1" applyBorder="1"/>
    <xf numFmtId="0" fontId="5" fillId="5" borderId="37" xfId="3" applyFont="1" applyFill="1" applyBorder="1" applyAlignment="1">
      <alignment horizontal="center"/>
    </xf>
    <xf numFmtId="0" fontId="5" fillId="5" borderId="28" xfId="3" applyFont="1" applyFill="1" applyBorder="1" applyAlignment="1">
      <alignment horizontal="center"/>
    </xf>
    <xf numFmtId="0" fontId="5" fillId="5" borderId="38" xfId="3" applyFont="1" applyFill="1" applyBorder="1" applyAlignment="1">
      <alignment horizontal="center"/>
    </xf>
    <xf numFmtId="0" fontId="5" fillId="5" borderId="39" xfId="3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0" fillId="31" borderId="0" xfId="0" applyFill="1" applyBorder="1"/>
    <xf numFmtId="0" fontId="5" fillId="32" borderId="32" xfId="0" applyFont="1" applyFill="1" applyBorder="1" applyAlignment="1">
      <alignment horizontal="center"/>
    </xf>
    <xf numFmtId="0" fontId="0" fillId="32" borderId="32" xfId="0" applyFill="1" applyBorder="1"/>
    <xf numFmtId="0" fontId="0" fillId="31" borderId="34" xfId="0" applyFill="1" applyBorder="1"/>
    <xf numFmtId="0" fontId="5" fillId="25" borderId="3" xfId="3" applyFont="1" applyFill="1" applyBorder="1" applyAlignment="1">
      <alignment horizontal="center"/>
    </xf>
    <xf numFmtId="0" fontId="23" fillId="22" borderId="20" xfId="4" applyFont="1" applyFill="1" applyBorder="1" applyAlignment="1">
      <alignment horizontal="center"/>
    </xf>
    <xf numFmtId="0" fontId="23" fillId="22" borderId="0" xfId="4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/>
    </xf>
    <xf numFmtId="0" fontId="5" fillId="5" borderId="1" xfId="4" applyFont="1" applyFill="1" applyBorder="1" applyAlignment="1">
      <alignment horizontal="center"/>
    </xf>
    <xf numFmtId="0" fontId="5" fillId="25" borderId="1" xfId="4" applyFont="1" applyFill="1" applyBorder="1" applyAlignment="1">
      <alignment horizontal="center"/>
    </xf>
    <xf numFmtId="0" fontId="5" fillId="25" borderId="29" xfId="3" applyFont="1" applyFill="1" applyBorder="1" applyAlignment="1">
      <alignment horizontal="center"/>
    </xf>
    <xf numFmtId="0" fontId="5" fillId="4" borderId="1" xfId="4" applyFont="1" applyFill="1" applyBorder="1" applyAlignment="1">
      <alignment horizontal="left"/>
    </xf>
    <xf numFmtId="2" fontId="5" fillId="25" borderId="1" xfId="4" applyNumberFormat="1" applyFont="1" applyFill="1" applyBorder="1" applyAlignment="1">
      <alignment horizontal="center"/>
    </xf>
    <xf numFmtId="0" fontId="5" fillId="8" borderId="1" xfId="4" applyFont="1" applyFill="1" applyBorder="1" applyAlignment="1">
      <alignment horizontal="center"/>
    </xf>
    <xf numFmtId="0" fontId="5" fillId="11" borderId="1" xfId="4" applyFont="1" applyFill="1" applyBorder="1" applyAlignment="1">
      <alignment horizontal="center"/>
    </xf>
    <xf numFmtId="0" fontId="5" fillId="9" borderId="1" xfId="4" applyFont="1" applyFill="1" applyBorder="1" applyAlignment="1">
      <alignment horizontal="center"/>
    </xf>
    <xf numFmtId="0" fontId="5" fillId="3" borderId="31" xfId="4" applyFont="1" applyFill="1" applyBorder="1" applyAlignment="1">
      <alignment horizontal="center"/>
    </xf>
    <xf numFmtId="0" fontId="5" fillId="25" borderId="37" xfId="4" applyFont="1" applyFill="1" applyBorder="1" applyAlignment="1">
      <alignment horizontal="center"/>
    </xf>
    <xf numFmtId="0" fontId="5" fillId="3" borderId="31" xfId="4" applyFont="1" applyFill="1" applyBorder="1"/>
    <xf numFmtId="0" fontId="4" fillId="7" borderId="1" xfId="0" applyFont="1" applyFill="1" applyBorder="1" applyAlignment="1">
      <alignment horizontal="left"/>
    </xf>
    <xf numFmtId="0" fontId="5" fillId="38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right"/>
    </xf>
    <xf numFmtId="0" fontId="8" fillId="39" borderId="1" xfId="0" applyFont="1" applyFill="1" applyBorder="1"/>
    <xf numFmtId="2" fontId="5" fillId="25" borderId="1" xfId="0" applyNumberFormat="1" applyFont="1" applyFill="1" applyBorder="1" applyAlignment="1">
      <alignment horizontal="center"/>
    </xf>
    <xf numFmtId="0" fontId="5" fillId="25" borderId="1" xfId="0" applyFont="1" applyFill="1" applyBorder="1"/>
    <xf numFmtId="2" fontId="5" fillId="25" borderId="1" xfId="0" applyNumberFormat="1" applyFont="1" applyFill="1" applyBorder="1"/>
    <xf numFmtId="0" fontId="13" fillId="4" borderId="21" xfId="1" applyFill="1" applyBorder="1" applyAlignment="1" applyProtection="1">
      <alignment horizontal="left"/>
    </xf>
    <xf numFmtId="0" fontId="13" fillId="4" borderId="14" xfId="1" applyFill="1" applyBorder="1" applyAlignment="1" applyProtection="1">
      <alignment horizontal="left"/>
    </xf>
    <xf numFmtId="0" fontId="13" fillId="4" borderId="1" xfId="1" applyFill="1" applyBorder="1" applyAlignment="1" applyProtection="1">
      <alignment horizontal="left"/>
    </xf>
    <xf numFmtId="0" fontId="13" fillId="19" borderId="1" xfId="1" applyFill="1" applyBorder="1" applyAlignment="1" applyProtection="1"/>
    <xf numFmtId="0" fontId="13" fillId="10" borderId="1" xfId="1" applyFill="1" applyBorder="1" applyAlignment="1" applyProtection="1"/>
    <xf numFmtId="0" fontId="13" fillId="4" borderId="1" xfId="1" applyFill="1" applyBorder="1" applyAlignment="1" applyProtection="1"/>
    <xf numFmtId="0" fontId="13" fillId="28" borderId="1" xfId="1" applyFill="1" applyBorder="1" applyAlignment="1" applyProtection="1"/>
    <xf numFmtId="0" fontId="13" fillId="4" borderId="9" xfId="1" applyFill="1" applyBorder="1" applyAlignment="1" applyProtection="1">
      <alignment horizontal="left"/>
    </xf>
    <xf numFmtId="0" fontId="13" fillId="4" borderId="20" xfId="1" applyFill="1" applyBorder="1" applyAlignment="1" applyProtection="1">
      <alignment horizontal="left"/>
    </xf>
    <xf numFmtId="0" fontId="13" fillId="4" borderId="29" xfId="1" applyFill="1" applyBorder="1" applyAlignment="1" applyProtection="1">
      <alignment horizontal="left"/>
    </xf>
    <xf numFmtId="0" fontId="13" fillId="4" borderId="10" xfId="1" applyFill="1" applyBorder="1" applyAlignment="1" applyProtection="1">
      <alignment horizontal="left"/>
    </xf>
    <xf numFmtId="0" fontId="13" fillId="4" borderId="0" xfId="1" applyFill="1" applyBorder="1" applyAlignment="1" applyProtection="1">
      <alignment horizontal="left"/>
    </xf>
    <xf numFmtId="0" fontId="13" fillId="36" borderId="29" xfId="1" applyFill="1" applyBorder="1" applyAlignment="1" applyProtection="1">
      <alignment horizontal="left"/>
    </xf>
    <xf numFmtId="0" fontId="13" fillId="36" borderId="20" xfId="1" applyFill="1" applyBorder="1" applyAlignment="1" applyProtection="1">
      <alignment horizontal="left"/>
    </xf>
    <xf numFmtId="0" fontId="13" fillId="36" borderId="11" xfId="1" applyFill="1" applyBorder="1" applyAlignment="1" applyProtection="1">
      <alignment horizontal="left"/>
    </xf>
    <xf numFmtId="0" fontId="13" fillId="36" borderId="19" xfId="1" applyFill="1" applyBorder="1" applyAlignment="1" applyProtection="1">
      <alignment horizontal="left"/>
    </xf>
    <xf numFmtId="0" fontId="0" fillId="36" borderId="2" xfId="0" applyFill="1" applyBorder="1" applyAlignment="1">
      <alignment horizontal="left"/>
    </xf>
    <xf numFmtId="0" fontId="5" fillId="32" borderId="31" xfId="0" applyFont="1" applyFill="1" applyBorder="1"/>
    <xf numFmtId="0" fontId="5" fillId="36" borderId="1" xfId="0" applyFont="1" applyFill="1" applyBorder="1" applyAlignment="1">
      <alignment horizontal="left"/>
    </xf>
    <xf numFmtId="0" fontId="5" fillId="25" borderId="2" xfId="0" applyFont="1" applyFill="1" applyBorder="1"/>
    <xf numFmtId="2" fontId="5" fillId="25" borderId="3" xfId="0" applyNumberFormat="1" applyFont="1" applyFill="1" applyBorder="1" applyAlignment="1">
      <alignment horizontal="center"/>
    </xf>
    <xf numFmtId="0" fontId="0" fillId="32" borderId="30" xfId="0" applyFill="1" applyBorder="1"/>
    <xf numFmtId="0" fontId="0" fillId="31" borderId="40" xfId="0" applyFill="1" applyBorder="1"/>
    <xf numFmtId="0" fontId="26" fillId="25" borderId="5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7" fillId="12" borderId="7" xfId="0" applyFont="1" applyFill="1" applyBorder="1"/>
    <xf numFmtId="0" fontId="17" fillId="12" borderId="8" xfId="0" applyFont="1" applyFill="1" applyBorder="1"/>
    <xf numFmtId="0" fontId="0" fillId="34" borderId="1" xfId="0" quotePrefix="1" applyFill="1" applyBorder="1"/>
    <xf numFmtId="0" fontId="0" fillId="35" borderId="1" xfId="0" quotePrefix="1" applyFill="1" applyBorder="1"/>
    <xf numFmtId="0" fontId="26" fillId="5" borderId="20" xfId="4" applyFont="1" applyFill="1" applyBorder="1" applyAlignment="1">
      <alignment horizontal="center"/>
    </xf>
    <xf numFmtId="2" fontId="26" fillId="5" borderId="20" xfId="4" applyNumberFormat="1" applyFont="1" applyFill="1" applyBorder="1" applyAlignment="1">
      <alignment horizontal="center"/>
    </xf>
    <xf numFmtId="0" fontId="13" fillId="26" borderId="1" xfId="1" applyFill="1" applyBorder="1" applyAlignment="1" applyProtection="1"/>
    <xf numFmtId="0" fontId="5" fillId="40" borderId="1" xfId="0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5" fillId="26" borderId="1" xfId="0" applyNumberFormat="1" applyFont="1" applyFill="1" applyBorder="1" applyAlignment="1">
      <alignment horizontal="center"/>
    </xf>
    <xf numFmtId="2" fontId="5" fillId="41" borderId="1" xfId="0" applyNumberFormat="1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3" fillId="39" borderId="1" xfId="1" applyFill="1" applyBorder="1" applyAlignment="1" applyProtection="1"/>
    <xf numFmtId="0" fontId="13" fillId="42" borderId="1" xfId="1" applyFill="1" applyBorder="1" applyAlignment="1" applyProtection="1"/>
    <xf numFmtId="0" fontId="8" fillId="42" borderId="1" xfId="0" applyFont="1" applyFill="1" applyBorder="1"/>
    <xf numFmtId="0" fontId="27" fillId="3" borderId="1" xfId="0" applyFont="1" applyFill="1" applyBorder="1" applyAlignment="1">
      <alignment horizontal="center"/>
    </xf>
    <xf numFmtId="0" fontId="27" fillId="4" borderId="1" xfId="0" applyFont="1" applyFill="1" applyBorder="1"/>
    <xf numFmtId="0" fontId="27" fillId="4" borderId="1" xfId="0" applyFont="1" applyFill="1" applyBorder="1" applyAlignment="1">
      <alignment horizontal="left"/>
    </xf>
    <xf numFmtId="0" fontId="27" fillId="5" borderId="1" xfId="0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1" fontId="27" fillId="5" borderId="1" xfId="0" applyNumberFormat="1" applyFont="1" applyFill="1" applyBorder="1" applyAlignment="1">
      <alignment horizontal="center"/>
    </xf>
    <xf numFmtId="0" fontId="27" fillId="43" borderId="1" xfId="0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4" borderId="1" xfId="0" applyFont="1" applyFill="1" applyBorder="1" applyAlignment="1"/>
    <xf numFmtId="0" fontId="27" fillId="3" borderId="3" xfId="0" applyFont="1" applyFill="1" applyBorder="1" applyAlignment="1">
      <alignment horizontal="center"/>
    </xf>
    <xf numFmtId="0" fontId="27" fillId="4" borderId="3" xfId="0" applyFont="1" applyFill="1" applyBorder="1"/>
    <xf numFmtId="0" fontId="27" fillId="4" borderId="3" xfId="0" applyFont="1" applyFill="1" applyBorder="1" applyAlignment="1"/>
    <xf numFmtId="0" fontId="27" fillId="11" borderId="3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0" fontId="4" fillId="44" borderId="1" xfId="0" applyFont="1" applyFill="1" applyBorder="1" applyAlignment="1">
      <alignment horizontal="center"/>
    </xf>
    <xf numFmtId="0" fontId="5" fillId="44" borderId="1" xfId="0" applyFont="1" applyFill="1" applyBorder="1" applyAlignment="1">
      <alignment horizontal="center"/>
    </xf>
    <xf numFmtId="2" fontId="5" fillId="44" borderId="1" xfId="0" applyNumberFormat="1" applyFont="1" applyFill="1" applyBorder="1" applyAlignment="1">
      <alignment horizontal="center"/>
    </xf>
    <xf numFmtId="0" fontId="27" fillId="44" borderId="1" xfId="0" applyFont="1" applyFill="1" applyBorder="1" applyAlignment="1">
      <alignment horizontal="center"/>
    </xf>
    <xf numFmtId="2" fontId="27" fillId="44" borderId="1" xfId="0" applyNumberFormat="1" applyFont="1" applyFill="1" applyBorder="1" applyAlignment="1">
      <alignment horizontal="center"/>
    </xf>
    <xf numFmtId="0" fontId="28" fillId="0" borderId="0" xfId="0" applyFont="1"/>
    <xf numFmtId="0" fontId="29" fillId="4" borderId="21" xfId="1" applyFont="1" applyFill="1" applyBorder="1" applyAlignment="1" applyProtection="1">
      <alignment horizontal="left"/>
    </xf>
    <xf numFmtId="1" fontId="5" fillId="30" borderId="1" xfId="0" applyNumberFormat="1" applyFont="1" applyFill="1" applyBorder="1" applyAlignment="1">
      <alignment horizontal="center"/>
    </xf>
    <xf numFmtId="0" fontId="5" fillId="32" borderId="3" xfId="0" applyFont="1" applyFill="1" applyBorder="1" applyAlignment="1">
      <alignment horizontal="center"/>
    </xf>
    <xf numFmtId="0" fontId="5" fillId="32" borderId="5" xfId="0" applyFont="1" applyFill="1" applyBorder="1" applyAlignment="1">
      <alignment horizontal="center"/>
    </xf>
    <xf numFmtId="0" fontId="0" fillId="32" borderId="5" xfId="0" applyFill="1" applyBorder="1"/>
    <xf numFmtId="0" fontId="0" fillId="32" borderId="2" xfId="0" applyFill="1" applyBorder="1"/>
    <xf numFmtId="0" fontId="5" fillId="25" borderId="21" xfId="0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/>
    </xf>
    <xf numFmtId="0" fontId="5" fillId="45" borderId="21" xfId="0" applyFont="1" applyFill="1" applyBorder="1" applyAlignment="1">
      <alignment horizontal="center"/>
    </xf>
    <xf numFmtId="0" fontId="13" fillId="36" borderId="3" xfId="1" applyFill="1" applyBorder="1" applyAlignment="1" applyProtection="1">
      <alignment horizontal="left"/>
    </xf>
    <xf numFmtId="0" fontId="5" fillId="36" borderId="5" xfId="0" applyFont="1" applyFill="1" applyBorder="1" applyAlignment="1">
      <alignment horizontal="center"/>
    </xf>
    <xf numFmtId="0" fontId="0" fillId="36" borderId="5" xfId="0" applyFill="1" applyBorder="1" applyAlignment="1">
      <alignment horizontal="left"/>
    </xf>
    <xf numFmtId="0" fontId="5" fillId="31" borderId="9" xfId="0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5" fillId="31" borderId="20" xfId="0" applyFont="1" applyFill="1" applyBorder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  <xf numFmtId="0" fontId="5" fillId="31" borderId="19" xfId="0" applyFont="1" applyFill="1" applyBorder="1" applyAlignment="1">
      <alignment horizontal="center"/>
    </xf>
    <xf numFmtId="0" fontId="26" fillId="25" borderId="2" xfId="0" applyFont="1" applyFill="1" applyBorder="1" applyAlignment="1">
      <alignment horizontal="center"/>
    </xf>
    <xf numFmtId="0" fontId="5" fillId="22" borderId="2" xfId="0" applyFont="1" applyFill="1" applyBorder="1"/>
    <xf numFmtId="0" fontId="5" fillId="33" borderId="5" xfId="0" applyFont="1" applyFill="1" applyBorder="1" applyAlignment="1">
      <alignment horizontal="center"/>
    </xf>
    <xf numFmtId="2" fontId="5" fillId="33" borderId="3" xfId="4" applyNumberFormat="1" applyFont="1" applyFill="1" applyBorder="1" applyAlignment="1">
      <alignment horizontal="center"/>
    </xf>
    <xf numFmtId="2" fontId="5" fillId="33" borderId="5" xfId="3" applyNumberFormat="1" applyFont="1" applyFill="1" applyBorder="1" applyAlignment="1">
      <alignment horizontal="center"/>
    </xf>
    <xf numFmtId="0" fontId="5" fillId="33" borderId="20" xfId="4" applyFont="1" applyFill="1" applyBorder="1" applyAlignment="1">
      <alignment horizontal="center"/>
    </xf>
    <xf numFmtId="0" fontId="26" fillId="46" borderId="5" xfId="0" applyFont="1" applyFill="1" applyBorder="1" applyAlignment="1">
      <alignment horizontal="center"/>
    </xf>
    <xf numFmtId="0" fontId="5" fillId="33" borderId="20" xfId="3" applyFont="1" applyFill="1" applyBorder="1" applyAlignment="1">
      <alignment horizontal="center"/>
    </xf>
    <xf numFmtId="2" fontId="5" fillId="33" borderId="5" xfId="0" applyNumberFormat="1" applyFont="1" applyFill="1" applyBorder="1" applyAlignment="1">
      <alignment horizontal="center"/>
    </xf>
    <xf numFmtId="2" fontId="26" fillId="46" borderId="5" xfId="0" applyNumberFormat="1" applyFont="1" applyFill="1" applyBorder="1" applyAlignment="1">
      <alignment horizontal="center"/>
    </xf>
    <xf numFmtId="0" fontId="5" fillId="33" borderId="0" xfId="3" applyFont="1" applyFill="1" applyBorder="1" applyAlignment="1">
      <alignment horizontal="center"/>
    </xf>
    <xf numFmtId="0" fontId="5" fillId="33" borderId="19" xfId="4" applyFont="1" applyFill="1" applyBorder="1" applyAlignment="1">
      <alignment horizontal="center"/>
    </xf>
    <xf numFmtId="0" fontId="5" fillId="33" borderId="5" xfId="3" applyFont="1" applyFill="1" applyBorder="1" applyAlignment="1">
      <alignment horizontal="center"/>
    </xf>
    <xf numFmtId="0" fontId="5" fillId="33" borderId="19" xfId="3" applyFont="1" applyFill="1" applyBorder="1" applyAlignment="1">
      <alignment horizontal="center"/>
    </xf>
    <xf numFmtId="0" fontId="5" fillId="33" borderId="38" xfId="3" applyFont="1" applyFill="1" applyBorder="1" applyAlignment="1">
      <alignment horizontal="center"/>
    </xf>
    <xf numFmtId="0" fontId="5" fillId="33" borderId="5" xfId="4" applyFont="1" applyFill="1" applyBorder="1" applyAlignment="1">
      <alignment horizontal="center"/>
    </xf>
    <xf numFmtId="2" fontId="5" fillId="33" borderId="5" xfId="4" applyNumberFormat="1" applyFont="1" applyFill="1" applyBorder="1" applyAlignment="1">
      <alignment horizontal="center"/>
    </xf>
    <xf numFmtId="0" fontId="5" fillId="33" borderId="2" xfId="4" applyFont="1" applyFill="1" applyBorder="1" applyAlignment="1">
      <alignment horizontal="center"/>
    </xf>
    <xf numFmtId="0" fontId="5" fillId="33" borderId="2" xfId="0" applyFont="1" applyFill="1" applyBorder="1" applyAlignment="1">
      <alignment horizontal="center"/>
    </xf>
    <xf numFmtId="0" fontId="5" fillId="25" borderId="2" xfId="3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left"/>
    </xf>
    <xf numFmtId="0" fontId="5" fillId="46" borderId="21" xfId="0" applyFont="1" applyFill="1" applyBorder="1" applyAlignment="1">
      <alignment horizontal="center"/>
    </xf>
    <xf numFmtId="0" fontId="5" fillId="46" borderId="29" xfId="0" applyFont="1" applyFill="1" applyBorder="1" applyAlignment="1">
      <alignment horizontal="left"/>
    </xf>
    <xf numFmtId="0" fontId="5" fillId="46" borderId="1" xfId="0" applyFont="1" applyFill="1" applyBorder="1" applyAlignment="1">
      <alignment horizontal="left"/>
    </xf>
    <xf numFmtId="0" fontId="5" fillId="47" borderId="1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left"/>
    </xf>
    <xf numFmtId="0" fontId="5" fillId="48" borderId="1" xfId="0" applyFont="1" applyFill="1" applyBorder="1" applyAlignment="1">
      <alignment horizontal="left"/>
    </xf>
    <xf numFmtId="0" fontId="5" fillId="31" borderId="1" xfId="0" applyFont="1" applyFill="1" applyBorder="1" applyAlignment="1">
      <alignment horizontal="left"/>
    </xf>
    <xf numFmtId="0" fontId="5" fillId="49" borderId="1" xfId="0" applyFont="1" applyFill="1" applyBorder="1" applyAlignment="1">
      <alignment horizontal="left"/>
    </xf>
    <xf numFmtId="0" fontId="5" fillId="4" borderId="1" xfId="1" applyFont="1" applyFill="1" applyBorder="1" applyAlignment="1" applyProtection="1">
      <alignment horizontal="left"/>
    </xf>
    <xf numFmtId="1" fontId="5" fillId="50" borderId="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2" fontId="26" fillId="25" borderId="5" xfId="0" applyNumberFormat="1" applyFont="1" applyFill="1" applyBorder="1" applyAlignment="1">
      <alignment horizontal="center"/>
    </xf>
    <xf numFmtId="2" fontId="5" fillId="25" borderId="2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left"/>
    </xf>
    <xf numFmtId="2" fontId="27" fillId="25" borderId="1" xfId="0" applyNumberFormat="1" applyFont="1" applyFill="1" applyBorder="1" applyAlignment="1">
      <alignment horizontal="center"/>
    </xf>
    <xf numFmtId="0" fontId="27" fillId="25" borderId="1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2" fontId="5" fillId="25" borderId="5" xfId="4" applyNumberFormat="1" applyFont="1" applyFill="1" applyBorder="1" applyAlignment="1">
      <alignment horizontal="center"/>
    </xf>
    <xf numFmtId="0" fontId="5" fillId="3" borderId="3" xfId="4" applyFont="1" applyFill="1" applyBorder="1"/>
    <xf numFmtId="0" fontId="0" fillId="31" borderId="19" xfId="0" applyFill="1" applyBorder="1"/>
    <xf numFmtId="0" fontId="5" fillId="3" borderId="5" xfId="4" applyFont="1" applyFill="1" applyBorder="1"/>
    <xf numFmtId="0" fontId="5" fillId="32" borderId="3" xfId="0" applyFont="1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32" borderId="1" xfId="0" applyFont="1" applyFill="1" applyBorder="1"/>
    <xf numFmtId="0" fontId="5" fillId="31" borderId="19" xfId="0" applyFont="1" applyFill="1" applyBorder="1"/>
    <xf numFmtId="0" fontId="5" fillId="32" borderId="2" xfId="0" applyFont="1" applyFill="1" applyBorder="1" applyAlignment="1">
      <alignment horizontal="center"/>
    </xf>
    <xf numFmtId="0" fontId="0" fillId="31" borderId="14" xfId="0" applyFill="1" applyBorder="1"/>
    <xf numFmtId="0" fontId="8" fillId="51" borderId="1" xfId="0" applyFont="1" applyFill="1" applyBorder="1"/>
    <xf numFmtId="0" fontId="5" fillId="51" borderId="1" xfId="0" applyFont="1" applyFill="1" applyBorder="1"/>
    <xf numFmtId="0" fontId="5" fillId="51" borderId="1" xfId="1" applyFont="1" applyFill="1" applyBorder="1" applyAlignment="1" applyProtection="1">
      <alignment horizontal="left"/>
    </xf>
    <xf numFmtId="0" fontId="27" fillId="4" borderId="21" xfId="1" applyFont="1" applyFill="1" applyBorder="1" applyAlignment="1" applyProtection="1">
      <alignment horizontal="left"/>
    </xf>
    <xf numFmtId="0" fontId="5" fillId="17" borderId="3" xfId="0" applyFont="1" applyFill="1" applyBorder="1" applyAlignment="1">
      <alignment horizontal="center"/>
    </xf>
    <xf numFmtId="2" fontId="26" fillId="5" borderId="1" xfId="0" applyNumberFormat="1" applyFont="1" applyFill="1" applyBorder="1" applyAlignment="1">
      <alignment horizontal="center"/>
    </xf>
    <xf numFmtId="2" fontId="5" fillId="5" borderId="21" xfId="3" applyNumberFormat="1" applyFont="1" applyFill="1" applyBorder="1" applyAlignment="1">
      <alignment horizontal="center"/>
    </xf>
    <xf numFmtId="0" fontId="5" fillId="26" borderId="3" xfId="0" applyFont="1" applyFill="1" applyBorder="1" applyAlignment="1">
      <alignment horizontal="center" vertical="center"/>
    </xf>
    <xf numFmtId="0" fontId="27" fillId="4" borderId="1" xfId="1" applyFont="1" applyFill="1" applyBorder="1" applyAlignment="1" applyProtection="1">
      <alignment horizontal="left"/>
    </xf>
    <xf numFmtId="1" fontId="5" fillId="44" borderId="1" xfId="0" applyNumberFormat="1" applyFont="1" applyFill="1" applyBorder="1" applyAlignment="1">
      <alignment horizontal="center"/>
    </xf>
    <xf numFmtId="14" fontId="17" fillId="0" borderId="0" xfId="0" applyNumberFormat="1" applyFont="1"/>
    <xf numFmtId="0" fontId="5" fillId="25" borderId="1" xfId="3" applyFont="1" applyFill="1" applyBorder="1" applyAlignment="1">
      <alignment horizontal="center" vertical="center"/>
    </xf>
    <xf numFmtId="2" fontId="5" fillId="5" borderId="14" xfId="3" applyNumberFormat="1" applyFont="1" applyFill="1" applyBorder="1" applyAlignment="1">
      <alignment horizontal="center" shrinkToFit="1"/>
    </xf>
    <xf numFmtId="0" fontId="5" fillId="3" borderId="1" xfId="3" applyFont="1" applyFill="1" applyBorder="1" applyAlignment="1">
      <alignment horizontal="center" vertical="center" shrinkToFit="1"/>
    </xf>
    <xf numFmtId="0" fontId="13" fillId="4" borderId="1" xfId="1" applyFill="1" applyBorder="1" applyAlignment="1" applyProtection="1">
      <alignment horizontal="left" vertical="center" shrinkToFit="1"/>
    </xf>
    <xf numFmtId="0" fontId="5" fillId="5" borderId="1" xfId="3" applyFont="1" applyFill="1" applyBorder="1" applyAlignment="1">
      <alignment horizontal="center" shrinkToFit="1"/>
    </xf>
    <xf numFmtId="0" fontId="5" fillId="5" borderId="19" xfId="3" applyFont="1" applyFill="1" applyBorder="1" applyAlignment="1">
      <alignment horizontal="center" vertical="center" shrinkToFit="1"/>
    </xf>
    <xf numFmtId="0" fontId="0" fillId="0" borderId="0" xfId="0" applyFill="1"/>
    <xf numFmtId="0" fontId="5" fillId="0" borderId="10" xfId="3" applyFont="1" applyFill="1" applyBorder="1" applyAlignment="1">
      <alignment horizontal="center" vertical="center" shrinkToFit="1"/>
    </xf>
    <xf numFmtId="0" fontId="13" fillId="0" borderId="10" xfId="1" applyFill="1" applyBorder="1" applyAlignment="1" applyProtection="1">
      <alignment horizontal="left" vertical="center" shrinkToFit="1"/>
    </xf>
    <xf numFmtId="0" fontId="9" fillId="0" borderId="10" xfId="3" applyFont="1" applyFill="1" applyBorder="1" applyAlignment="1">
      <alignment horizontal="center" vertical="center" shrinkToFit="1"/>
    </xf>
    <xf numFmtId="0" fontId="5" fillId="0" borderId="10" xfId="3" applyFont="1" applyFill="1" applyBorder="1" applyAlignment="1">
      <alignment horizontal="center" shrinkToFit="1"/>
    </xf>
    <xf numFmtId="0" fontId="5" fillId="0" borderId="10" xfId="3" applyFont="1" applyFill="1" applyBorder="1" applyAlignment="1">
      <alignment horizontal="center"/>
    </xf>
    <xf numFmtId="0" fontId="2" fillId="0" borderId="10" xfId="5" applyFont="1" applyFill="1" applyBorder="1"/>
    <xf numFmtId="0" fontId="5" fillId="46" borderId="1" xfId="0" applyFont="1" applyFill="1" applyBorder="1"/>
    <xf numFmtId="0" fontId="5" fillId="5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2" borderId="1" xfId="0" applyFont="1" applyFill="1" applyBorder="1" applyAlignment="1">
      <alignment horizontal="center"/>
    </xf>
    <xf numFmtId="0" fontId="5" fillId="53" borderId="1" xfId="0" applyFont="1" applyFill="1" applyBorder="1" applyAlignment="1">
      <alignment horizontal="center"/>
    </xf>
    <xf numFmtId="0" fontId="30" fillId="52" borderId="1" xfId="0" applyFont="1" applyFill="1" applyBorder="1" applyAlignment="1">
      <alignment horizontal="center"/>
    </xf>
    <xf numFmtId="0" fontId="5" fillId="53" borderId="1" xfId="0" applyFont="1" applyFill="1" applyBorder="1" applyAlignment="1">
      <alignment horizontal="center" textRotation="90"/>
    </xf>
    <xf numFmtId="0" fontId="5" fillId="53" borderId="29" xfId="0" applyFont="1" applyFill="1" applyBorder="1" applyAlignment="1">
      <alignment horizontal="center"/>
    </xf>
    <xf numFmtId="0" fontId="5" fillId="24" borderId="2" xfId="3" applyFont="1" applyFill="1" applyBorder="1" applyAlignment="1">
      <alignment horizontal="center" vertical="center"/>
    </xf>
    <xf numFmtId="0" fontId="26" fillId="31" borderId="5" xfId="0" applyFont="1" applyFill="1" applyBorder="1" applyAlignment="1">
      <alignment horizontal="center"/>
    </xf>
    <xf numFmtId="2" fontId="5" fillId="31" borderId="5" xfId="0" applyNumberFormat="1" applyFont="1" applyFill="1" applyBorder="1" applyAlignment="1">
      <alignment horizontal="center"/>
    </xf>
    <xf numFmtId="2" fontId="26" fillId="31" borderId="5" xfId="0" applyNumberFormat="1" applyFont="1" applyFill="1" applyBorder="1" applyAlignment="1">
      <alignment horizontal="center"/>
    </xf>
    <xf numFmtId="1" fontId="5" fillId="25" borderId="1" xfId="0" applyNumberFormat="1" applyFont="1" applyFill="1" applyBorder="1" applyAlignment="1">
      <alignment horizontal="center"/>
    </xf>
    <xf numFmtId="0" fontId="5" fillId="25" borderId="2" xfId="3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/>
    </xf>
    <xf numFmtId="0" fontId="0" fillId="25" borderId="1" xfId="0" applyFill="1" applyBorder="1"/>
    <xf numFmtId="0" fontId="17" fillId="2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25" borderId="1" xfId="3" applyFont="1" applyFill="1" applyBorder="1" applyAlignment="1">
      <alignment horizontal="center" vertical="center"/>
    </xf>
    <xf numFmtId="0" fontId="5" fillId="40" borderId="14" xfId="3" applyFont="1" applyFill="1" applyBorder="1" applyAlignment="1">
      <alignment horizontal="center"/>
    </xf>
    <xf numFmtId="0" fontId="4" fillId="40" borderId="1" xfId="0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 shrinkToFit="1"/>
    </xf>
    <xf numFmtId="0" fontId="13" fillId="0" borderId="0" xfId="1" applyFill="1" applyBorder="1" applyAlignment="1" applyProtection="1">
      <alignment horizontal="left" vertical="center" shrinkToFit="1"/>
    </xf>
    <xf numFmtId="0" fontId="9" fillId="0" borderId="0" xfId="3" applyFont="1" applyFill="1" applyBorder="1" applyAlignment="1">
      <alignment horizontal="center" vertical="center" shrinkToFit="1"/>
    </xf>
    <xf numFmtId="0" fontId="5" fillId="0" borderId="0" xfId="3" applyFont="1" applyFill="1" applyBorder="1" applyAlignment="1">
      <alignment horizontal="center" shrinkToFit="1"/>
    </xf>
    <xf numFmtId="0" fontId="5" fillId="0" borderId="0" xfId="3" applyFont="1" applyFill="1" applyBorder="1" applyAlignment="1">
      <alignment horizontal="center"/>
    </xf>
    <xf numFmtId="0" fontId="2" fillId="0" borderId="0" xfId="5" applyFont="1" applyFill="1" applyBorder="1"/>
    <xf numFmtId="0" fontId="5" fillId="12" borderId="0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center"/>
    </xf>
    <xf numFmtId="0" fontId="5" fillId="54" borderId="1" xfId="0" applyFont="1" applyFill="1" applyBorder="1" applyAlignment="1">
      <alignment horizontal="left"/>
    </xf>
    <xf numFmtId="2" fontId="5" fillId="55" borderId="1" xfId="0" applyNumberFormat="1" applyFont="1" applyFill="1" applyBorder="1" applyAlignment="1">
      <alignment horizontal="center"/>
    </xf>
    <xf numFmtId="0" fontId="5" fillId="41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8" borderId="1" xfId="0" applyFont="1" applyFill="1" applyBorder="1" applyAlignment="1">
      <alignment horizontal="center"/>
    </xf>
    <xf numFmtId="0" fontId="9" fillId="12" borderId="29" xfId="3" applyFont="1" applyFill="1" applyBorder="1" applyAlignment="1">
      <alignment horizontal="left"/>
    </xf>
    <xf numFmtId="0" fontId="9" fillId="12" borderId="41" xfId="3" applyFont="1" applyFill="1" applyBorder="1" applyAlignment="1">
      <alignment horizontal="left"/>
    </xf>
    <xf numFmtId="0" fontId="9" fillId="12" borderId="21" xfId="3" applyFont="1" applyFill="1" applyBorder="1" applyAlignment="1">
      <alignment horizontal="left"/>
    </xf>
    <xf numFmtId="0" fontId="5" fillId="9" borderId="43" xfId="3" applyFont="1" applyFill="1" applyBorder="1" applyAlignment="1">
      <alignment horizontal="center" vertical="center"/>
    </xf>
    <xf numFmtId="0" fontId="5" fillId="9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0" fontId="5" fillId="25" borderId="2" xfId="3" applyFont="1" applyFill="1" applyBorder="1" applyAlignment="1">
      <alignment horizontal="center" vertical="center"/>
    </xf>
    <xf numFmtId="0" fontId="13" fillId="4" borderId="3" xfId="1" applyFill="1" applyBorder="1" applyAlignment="1" applyProtection="1">
      <alignment horizontal="left" vertical="center"/>
    </xf>
    <xf numFmtId="0" fontId="13" fillId="4" borderId="2" xfId="1" applyFill="1" applyBorder="1" applyAlignment="1" applyProtection="1">
      <alignment horizontal="left" vertical="center"/>
    </xf>
    <xf numFmtId="0" fontId="5" fillId="25" borderId="29" xfId="3" applyFont="1" applyFill="1" applyBorder="1" applyAlignment="1">
      <alignment horizontal="center"/>
    </xf>
    <xf numFmtId="0" fontId="5" fillId="5" borderId="41" xfId="3" applyFont="1" applyFill="1" applyBorder="1" applyAlignment="1">
      <alignment horizontal="center"/>
    </xf>
    <xf numFmtId="0" fontId="5" fillId="3" borderId="3" xfId="3" applyFont="1" applyFill="1" applyBorder="1" applyAlignment="1">
      <alignment horizontal="center" vertical="center" shrinkToFit="1"/>
    </xf>
    <xf numFmtId="0" fontId="5" fillId="3" borderId="2" xfId="3" applyFont="1" applyFill="1" applyBorder="1" applyAlignment="1">
      <alignment horizontal="center" vertical="center" shrinkToFit="1"/>
    </xf>
    <xf numFmtId="0" fontId="13" fillId="4" borderId="3" xfId="1" applyFill="1" applyBorder="1" applyAlignment="1" applyProtection="1">
      <alignment horizontal="left" vertical="center" shrinkToFit="1"/>
    </xf>
    <xf numFmtId="0" fontId="13" fillId="4" borderId="2" xfId="1" applyFill="1" applyBorder="1" applyAlignment="1" applyProtection="1">
      <alignment horizontal="left" vertical="center" shrinkToFit="1"/>
    </xf>
    <xf numFmtId="0" fontId="5" fillId="40" borderId="3" xfId="3" applyFont="1" applyFill="1" applyBorder="1" applyAlignment="1">
      <alignment horizontal="center" vertical="center"/>
    </xf>
    <xf numFmtId="0" fontId="5" fillId="40" borderId="2" xfId="3" applyFont="1" applyFill="1" applyBorder="1" applyAlignment="1">
      <alignment horizontal="center" vertical="center"/>
    </xf>
    <xf numFmtId="0" fontId="5" fillId="46" borderId="1" xfId="0" applyFont="1" applyFill="1" applyBorder="1" applyAlignment="1">
      <alignment horizontal="center"/>
    </xf>
    <xf numFmtId="0" fontId="5" fillId="9" borderId="3" xfId="3" applyFont="1" applyFill="1" applyBorder="1" applyAlignment="1">
      <alignment horizontal="center" vertical="center"/>
    </xf>
    <xf numFmtId="0" fontId="9" fillId="12" borderId="6" xfId="3" applyFont="1" applyFill="1" applyBorder="1" applyAlignment="1">
      <alignment horizontal="left"/>
    </xf>
    <xf numFmtId="0" fontId="9" fillId="12" borderId="7" xfId="3" applyFont="1" applyFill="1" applyBorder="1" applyAlignment="1">
      <alignment horizontal="left"/>
    </xf>
    <xf numFmtId="0" fontId="9" fillId="12" borderId="8" xfId="3" applyFont="1" applyFill="1" applyBorder="1" applyAlignment="1">
      <alignment horizontal="left"/>
    </xf>
    <xf numFmtId="0" fontId="5" fillId="0" borderId="0" xfId="3" applyFont="1" applyAlignment="1">
      <alignment horizontal="left"/>
    </xf>
    <xf numFmtId="0" fontId="9" fillId="8" borderId="3" xfId="3" applyFont="1" applyFill="1" applyBorder="1" applyAlignment="1">
      <alignment horizontal="center"/>
    </xf>
    <xf numFmtId="0" fontId="9" fillId="8" borderId="42" xfId="3" applyFont="1" applyFill="1" applyBorder="1" applyAlignment="1">
      <alignment horizontal="center"/>
    </xf>
    <xf numFmtId="0" fontId="5" fillId="5" borderId="3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 shrinkToFit="1"/>
    </xf>
    <xf numFmtId="0" fontId="13" fillId="4" borderId="5" xfId="1" applyFill="1" applyBorder="1" applyAlignment="1" applyProtection="1">
      <alignment horizontal="left" vertical="center" shrinkToFit="1"/>
    </xf>
    <xf numFmtId="0" fontId="9" fillId="8" borderId="3" xfId="3" applyFont="1" applyFill="1" applyBorder="1" applyAlignment="1">
      <alignment horizontal="center" vertical="center" shrinkToFit="1"/>
    </xf>
    <xf numFmtId="0" fontId="9" fillId="8" borderId="5" xfId="3" applyFont="1" applyFill="1" applyBorder="1" applyAlignment="1">
      <alignment horizontal="center" vertical="center" shrinkToFit="1"/>
    </xf>
    <xf numFmtId="0" fontId="9" fillId="8" borderId="3" xfId="3" applyFont="1" applyFill="1" applyBorder="1" applyAlignment="1">
      <alignment horizontal="center" shrinkToFit="1"/>
    </xf>
    <xf numFmtId="0" fontId="9" fillId="8" borderId="2" xfId="3" applyFont="1" applyFill="1" applyBorder="1" applyAlignment="1">
      <alignment horizontal="center" shrinkToFit="1"/>
    </xf>
    <xf numFmtId="0" fontId="5" fillId="40" borderId="5" xfId="3" applyFont="1" applyFill="1" applyBorder="1" applyAlignment="1">
      <alignment horizontal="center" vertical="center"/>
    </xf>
    <xf numFmtId="0" fontId="9" fillId="12" borderId="6" xfId="3" applyFont="1" applyFill="1" applyBorder="1" applyAlignment="1">
      <alignment horizontal="center"/>
    </xf>
    <xf numFmtId="0" fontId="9" fillId="12" borderId="7" xfId="3" applyFont="1" applyFill="1" applyBorder="1" applyAlignment="1">
      <alignment horizontal="center"/>
    </xf>
    <xf numFmtId="0" fontId="9" fillId="12" borderId="8" xfId="3" applyFont="1" applyFill="1" applyBorder="1" applyAlignment="1">
      <alignment horizontal="center"/>
    </xf>
    <xf numFmtId="0" fontId="6" fillId="53" borderId="1" xfId="0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12" fillId="12" borderId="35" xfId="0" applyFont="1" applyFill="1" applyBorder="1" applyAlignment="1">
      <alignment horizontal="left"/>
    </xf>
    <xf numFmtId="0" fontId="0" fillId="12" borderId="35" xfId="0" applyFill="1" applyBorder="1"/>
    <xf numFmtId="0" fontId="0" fillId="12" borderId="44" xfId="0" applyFill="1" applyBorder="1"/>
    <xf numFmtId="0" fontId="0" fillId="0" borderId="35" xfId="0" applyBorder="1"/>
    <xf numFmtId="0" fontId="0" fillId="0" borderId="44" xfId="0" applyBorder="1"/>
    <xf numFmtId="0" fontId="5" fillId="25" borderId="1" xfId="3" applyFont="1" applyFill="1" applyBorder="1" applyAlignment="1">
      <alignment horizontal="center" vertical="center"/>
    </xf>
    <xf numFmtId="0" fontId="5" fillId="8" borderId="1" xfId="3" applyFont="1" applyFill="1" applyBorder="1" applyAlignment="1">
      <alignment horizontal="center" vertical="center"/>
    </xf>
    <xf numFmtId="0" fontId="5" fillId="37" borderId="1" xfId="3" applyFont="1" applyFill="1" applyBorder="1" applyAlignment="1">
      <alignment horizontal="center" vertical="center"/>
    </xf>
    <xf numFmtId="0" fontId="5" fillId="26" borderId="5" xfId="3" applyFont="1" applyFill="1" applyBorder="1" applyAlignment="1">
      <alignment horizontal="center" vertical="center"/>
    </xf>
    <xf numFmtId="0" fontId="5" fillId="26" borderId="2" xfId="3" applyFont="1" applyFill="1" applyBorder="1" applyAlignment="1">
      <alignment horizontal="center" vertical="center"/>
    </xf>
    <xf numFmtId="0" fontId="5" fillId="24" borderId="5" xfId="3" applyFont="1" applyFill="1" applyBorder="1" applyAlignment="1">
      <alignment horizontal="center" vertical="center"/>
    </xf>
    <xf numFmtId="0" fontId="5" fillId="24" borderId="2" xfId="3" applyFont="1" applyFill="1" applyBorder="1" applyAlignment="1">
      <alignment horizontal="center" vertical="center"/>
    </xf>
    <xf numFmtId="0" fontId="5" fillId="26" borderId="3" xfId="0" applyFont="1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/>
    </xf>
    <xf numFmtId="0" fontId="5" fillId="40" borderId="3" xfId="0" applyFont="1" applyFill="1" applyBorder="1" applyAlignment="1">
      <alignment horizontal="center" vertical="center"/>
    </xf>
    <xf numFmtId="0" fontId="5" fillId="40" borderId="2" xfId="0" applyFont="1" applyFill="1" applyBorder="1" applyAlignment="1">
      <alignment horizontal="center" vertical="center"/>
    </xf>
    <xf numFmtId="0" fontId="12" fillId="12" borderId="15" xfId="3" applyFont="1" applyFill="1" applyBorder="1" applyAlignment="1">
      <alignment horizontal="center"/>
    </xf>
    <xf numFmtId="0" fontId="12" fillId="12" borderId="35" xfId="3" applyFont="1" applyFill="1" applyBorder="1" applyAlignment="1">
      <alignment horizontal="center"/>
    </xf>
    <xf numFmtId="0" fontId="12" fillId="12" borderId="17" xfId="3" applyFont="1" applyFill="1" applyBorder="1" applyAlignment="1">
      <alignment horizontal="center"/>
    </xf>
    <xf numFmtId="0" fontId="12" fillId="12" borderId="44" xfId="3" applyFont="1" applyFill="1" applyBorder="1" applyAlignment="1">
      <alignment horizontal="center"/>
    </xf>
    <xf numFmtId="0" fontId="12" fillId="12" borderId="0" xfId="3" applyFont="1" applyFill="1" applyBorder="1" applyAlignment="1">
      <alignment horizontal="center"/>
    </xf>
    <xf numFmtId="0" fontId="5" fillId="26" borderId="5" xfId="0" applyFont="1" applyFill="1" applyBorder="1" applyAlignment="1">
      <alignment horizontal="center" vertical="center"/>
    </xf>
    <xf numFmtId="0" fontId="5" fillId="45" borderId="11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0" fontId="5" fillId="8" borderId="29" xfId="3" applyFont="1" applyFill="1" applyBorder="1" applyAlignment="1">
      <alignment horizontal="center" vertical="center"/>
    </xf>
    <xf numFmtId="0" fontId="5" fillId="24" borderId="19" xfId="3" applyFont="1" applyFill="1" applyBorder="1" applyAlignment="1">
      <alignment horizontal="center" vertical="center"/>
    </xf>
    <xf numFmtId="0" fontId="5" fillId="24" borderId="14" xfId="3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12" fillId="12" borderId="16" xfId="3" applyFont="1" applyFill="1" applyBorder="1" applyAlignment="1">
      <alignment horizontal="center"/>
    </xf>
    <xf numFmtId="0" fontId="12" fillId="12" borderId="34" xfId="3" applyFont="1" applyFill="1" applyBorder="1" applyAlignment="1">
      <alignment horizontal="center"/>
    </xf>
    <xf numFmtId="0" fontId="14" fillId="5" borderId="29" xfId="3" applyFont="1" applyFill="1" applyBorder="1" applyAlignment="1">
      <alignment horizontal="center"/>
    </xf>
    <xf numFmtId="0" fontId="14" fillId="5" borderId="41" xfId="3" applyFont="1" applyFill="1" applyBorder="1" applyAlignment="1">
      <alignment horizontal="center"/>
    </xf>
    <xf numFmtId="0" fontId="14" fillId="5" borderId="21" xfId="3" applyFont="1" applyFill="1" applyBorder="1" applyAlignment="1">
      <alignment horizontal="center"/>
    </xf>
    <xf numFmtId="0" fontId="12" fillId="12" borderId="33" xfId="0" applyFont="1" applyFill="1" applyBorder="1" applyAlignment="1">
      <alignment horizontal="left"/>
    </xf>
    <xf numFmtId="0" fontId="12" fillId="12" borderId="0" xfId="0" applyFont="1" applyFill="1" applyBorder="1" applyAlignment="1">
      <alignment horizontal="left"/>
    </xf>
    <xf numFmtId="0" fontId="12" fillId="12" borderId="45" xfId="0" applyFont="1" applyFill="1" applyBorder="1" applyAlignment="1">
      <alignment horizontal="left"/>
    </xf>
    <xf numFmtId="0" fontId="12" fillId="12" borderId="13" xfId="0" applyFont="1" applyFill="1" applyBorder="1" applyAlignment="1">
      <alignment horizontal="left"/>
    </xf>
    <xf numFmtId="2" fontId="18" fillId="22" borderId="46" xfId="2" applyNumberFormat="1" applyFill="1" applyBorder="1" applyAlignment="1">
      <alignment horizontal="center"/>
    </xf>
    <xf numFmtId="2" fontId="18" fillId="22" borderId="47" xfId="2" applyNumberFormat="1" applyFill="1" applyBorder="1" applyAlignment="1">
      <alignment horizontal="center"/>
    </xf>
    <xf numFmtId="2" fontId="18" fillId="22" borderId="48" xfId="2" applyNumberFormat="1" applyFill="1" applyBorder="1" applyAlignment="1">
      <alignment horizontal="center"/>
    </xf>
    <xf numFmtId="0" fontId="5" fillId="24" borderId="3" xfId="0" applyFont="1" applyFill="1" applyBorder="1" applyAlignment="1">
      <alignment horizontal="center" vertical="center"/>
    </xf>
    <xf numFmtId="0" fontId="5" fillId="24" borderId="2" xfId="0" applyFont="1" applyFill="1" applyBorder="1" applyAlignment="1">
      <alignment horizontal="center" vertical="center"/>
    </xf>
    <xf numFmtId="0" fontId="5" fillId="56" borderId="3" xfId="0" applyFont="1" applyFill="1" applyBorder="1" applyAlignment="1">
      <alignment horizontal="center" vertical="center"/>
    </xf>
    <xf numFmtId="0" fontId="5" fillId="56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left"/>
    </xf>
    <xf numFmtId="0" fontId="6" fillId="12" borderId="7" xfId="0" applyFont="1" applyFill="1" applyBorder="1" applyAlignment="1">
      <alignment horizontal="left"/>
    </xf>
    <xf numFmtId="0" fontId="6" fillId="12" borderId="8" xfId="0" applyFont="1" applyFill="1" applyBorder="1" applyAlignment="1">
      <alignment horizontal="left"/>
    </xf>
    <xf numFmtId="0" fontId="5" fillId="25" borderId="3" xfId="0" applyFont="1" applyFill="1" applyBorder="1" applyAlignment="1">
      <alignment horizontal="center" vertical="center"/>
    </xf>
    <xf numFmtId="0" fontId="5" fillId="25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27" fillId="25" borderId="3" xfId="0" applyFont="1" applyFill="1" applyBorder="1" applyAlignment="1">
      <alignment horizontal="center" vertical="center"/>
    </xf>
    <xf numFmtId="0" fontId="27" fillId="25" borderId="2" xfId="0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left"/>
    </xf>
    <xf numFmtId="0" fontId="3" fillId="12" borderId="7" xfId="0" applyFont="1" applyFill="1" applyBorder="1" applyAlignment="1">
      <alignment horizontal="left"/>
    </xf>
    <xf numFmtId="0" fontId="3" fillId="12" borderId="8" xfId="0" applyFont="1" applyFill="1" applyBorder="1" applyAlignment="1">
      <alignment horizontal="left"/>
    </xf>
    <xf numFmtId="0" fontId="3" fillId="12" borderId="8" xfId="0" applyFont="1" applyFill="1" applyBorder="1" applyAlignment="1">
      <alignment horizontal="center"/>
    </xf>
    <xf numFmtId="0" fontId="3" fillId="12" borderId="33" xfId="0" applyFont="1" applyFill="1" applyBorder="1" applyAlignment="1"/>
    <xf numFmtId="0" fontId="3" fillId="12" borderId="0" xfId="0" applyFont="1" applyFill="1" applyBorder="1" applyAlignment="1"/>
    <xf numFmtId="0" fontId="7" fillId="12" borderId="6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/>
    </xf>
  </cellXfs>
  <cellStyles count="6">
    <cellStyle name="Hyperlink" xfId="1" builtinId="8"/>
    <cellStyle name="Standard" xfId="0" builtinId="0"/>
    <cellStyle name="Standard_Resultate 2007" xfId="2"/>
    <cellStyle name="Standard_Tabelle1" xfId="3"/>
    <cellStyle name="Standard_Tabelle3" xfId="4"/>
    <cellStyle name="Standard_Tabelle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AppData/Local/Microsoft/Windows/INetCache/AppData/Local/Microsoft/Windows/INetCache/IE/Z6MIF5A2/Ranglisten%20Turnfeste/1988/SM%201988%20in%20Mels%20und%20Vilters.pdf" TargetMode="External"/><Relationship Id="rId13" Type="http://schemas.openxmlformats.org/officeDocument/2006/relationships/hyperlink" Target="../../../AppData/Local/Microsoft/Windows/INetCache/AppData/Local/Microsoft/Windows/INetCache/IE/Z6MIF5A2/Ranglisten%20Turnfeste/1993/SM%202003%20in%20Schaffhausen.pdf" TargetMode="External"/><Relationship Id="rId18" Type="http://schemas.openxmlformats.org/officeDocument/2006/relationships/hyperlink" Target="../../../AppData/Local/Microsoft/Windows/INetCache/AppData/Local/Microsoft/Windows/INetCache/IE/Z6MIF5A2/Ranglisten%20Turnfeste/1998/SM%201998%20in%20Davos.pdf" TargetMode="External"/><Relationship Id="rId26" Type="http://schemas.openxmlformats.org/officeDocument/2006/relationships/hyperlink" Target="../../../AppData/Local/Microsoft/Windows/INetCache/AppData/Local/Microsoft/Windows/INetCache/IE/Z6MIF5A2/Ranglisten%20Turnfeste/2007/SM%202007%20Lyss.pdf" TargetMode="External"/><Relationship Id="rId39" Type="http://schemas.openxmlformats.org/officeDocument/2006/relationships/hyperlink" Target="../../../AppData/Local/Microsoft/Windows/INetCache/AppData/Local/Microsoft/Windows/INetCache/IE/Z6MIF5A2/Ranglisten%20Turnfeste/2012/SM%202012%20Bern.pdf" TargetMode="External"/><Relationship Id="rId3" Type="http://schemas.openxmlformats.org/officeDocument/2006/relationships/hyperlink" Target="../../../AppData/Local/Microsoft/Windows/INetCache/AppData/Local/Microsoft/Windows/INetCache/IE/Z6MIF5A2/Ranglisten%20Turnfeste/1980/SM%201980%20in%20Vevey.pdf" TargetMode="External"/><Relationship Id="rId21" Type="http://schemas.openxmlformats.org/officeDocument/2006/relationships/hyperlink" Target="../../../AppData/Local/Microsoft/Windows/INetCache/AppData/Local/Microsoft/Windows/INetCache/IE/Z6MIF5A2/Ranglisten%20Turnfeste/2001/SM%202001%20in%20Bern.pdf" TargetMode="External"/><Relationship Id="rId34" Type="http://schemas.openxmlformats.org/officeDocument/2006/relationships/hyperlink" Target="../../../AppData/Local/Microsoft/Windows/INetCache/AppData/Local/Microsoft/Windows/INetCache/IE/Z6MIF5A2/Ranglisten%20Turnfeste/2008/SM%202008%20Solothurn.pdf" TargetMode="External"/><Relationship Id="rId42" Type="http://schemas.openxmlformats.org/officeDocument/2006/relationships/hyperlink" Target="../../../AppData/Local/Microsoft/Windows/INetCache/AppData/Local/Microsoft/Windows/INetCache/IE/Z6MIF5A2/Ranglisten%20Turnfeste/2012/SM%202012%20Bern.pdf" TargetMode="External"/><Relationship Id="rId7" Type="http://schemas.openxmlformats.org/officeDocument/2006/relationships/hyperlink" Target="../../../AppData/Local/Microsoft/Windows/INetCache/AppData/Local/Microsoft/Windows/INetCache/IE/Z6MIF5A2/Ranglisten%20Turnfeste/1987/SM%201987%20in%20Glarus.pdf" TargetMode="External"/><Relationship Id="rId12" Type="http://schemas.openxmlformats.org/officeDocument/2006/relationships/hyperlink" Target="../../../AppData/Local/Microsoft/Windows/INetCache/AppData/Local/Microsoft/Windows/INetCache/IE/Z6MIF5A2/Ranglisten%20Turnfeste/1992/SM%201992%20in%20Yverdon%20les%20Bains.pdf" TargetMode="External"/><Relationship Id="rId17" Type="http://schemas.openxmlformats.org/officeDocument/2006/relationships/hyperlink" Target="../../../AppData/Local/Microsoft/Windows/INetCache/AppData/Local/Microsoft/Windows/INetCache/IE/Z6MIF5A2/Ranglisten%20Turnfeste/1997/SM%201997%20in%20Bellinzona.pdf" TargetMode="External"/><Relationship Id="rId25" Type="http://schemas.openxmlformats.org/officeDocument/2006/relationships/hyperlink" Target="../../../AppData/Local/Microsoft/Windows/INetCache/AppData/Local/Microsoft/Windows/INetCache/IE/Z6MIF5A2/Ranglisten%20Turnfeste/2006/SM%202006%20Sissach.pdf" TargetMode="External"/><Relationship Id="rId33" Type="http://schemas.openxmlformats.org/officeDocument/2006/relationships/hyperlink" Target="../../../AppData/Local/Microsoft/Windows/INetCache/AppData/Local/Microsoft/Windows/INetCache/IE/Z6MIF5A2/Ranglisten%20Turnfeste/2007/SM%202007%20Lyss.pdf" TargetMode="External"/><Relationship Id="rId38" Type="http://schemas.openxmlformats.org/officeDocument/2006/relationships/hyperlink" Target="../../../AppData/Local/Microsoft/Windows/INetCache/AppData/Local/Microsoft/Windows/INetCache/IE/Z6MIF5A2/Ranglisten%20Turnfeste/2012/SM%202012%20Bern.pdf" TargetMode="External"/><Relationship Id="rId2" Type="http://schemas.openxmlformats.org/officeDocument/2006/relationships/hyperlink" Target="../../../AppData/Local/Microsoft/Windows/INetCache/AppData/Local/Microsoft/Windows/INetCache/IE/Z6MIF5A2/Ranglisten%20Turnfeste/1979/SM%201979%20in%20Uster.pdf" TargetMode="External"/><Relationship Id="rId16" Type="http://schemas.openxmlformats.org/officeDocument/2006/relationships/hyperlink" Target="../../../AppData/Local/Microsoft/Windows/INetCache/AppData/Local/Microsoft/Windows/INetCache/IE/Z6MIF5A2/Ranglisten%20Turnfeste/1996/SM%201996%20in%20Rorschacherberg.pdf" TargetMode="External"/><Relationship Id="rId20" Type="http://schemas.openxmlformats.org/officeDocument/2006/relationships/hyperlink" Target="../../../AppData/Local/Microsoft/Windows/INetCache/AppData/Local/Microsoft/Windows/INetCache/IE/Z6MIF5A2/Ranglisten%20Turnfeste/2000/SM%202000%20in%20Sursee.pdf" TargetMode="External"/><Relationship Id="rId29" Type="http://schemas.openxmlformats.org/officeDocument/2006/relationships/hyperlink" Target="../../../AppData/Local/Microsoft/Windows/INetCache/AppData/Local/Microsoft/Windows/INetCache/IE/Z6MIF5A2/Ranglisten%20Turnfeste/2010/SM%202010%20Winterthur.pdf" TargetMode="External"/><Relationship Id="rId41" Type="http://schemas.openxmlformats.org/officeDocument/2006/relationships/hyperlink" Target="../../../AppData/Local/Microsoft/Windows/INetCache/AppData/Local/Microsoft/Windows/INetCache/IE/Z6MIF5A2/Ranglisten%20Turnfeste/2012/SM%202012%20Bern.pdf" TargetMode="External"/><Relationship Id="rId1" Type="http://schemas.openxmlformats.org/officeDocument/2006/relationships/hyperlink" Target="../../../AppData/Local/Microsoft/Windows/INetCache/AppData/Local/Microsoft/Windows/INetCache/IE/Z6MIF5A2/Ranglisten%20Turnfeste/1978/SM%201978%20in%20N&#228;fels.pdf" TargetMode="External"/><Relationship Id="rId6" Type="http://schemas.openxmlformats.org/officeDocument/2006/relationships/hyperlink" Target="../../../AppData/Local/Microsoft/Windows/INetCache/AppData/Local/Microsoft/Windows/INetCache/IE/Z6MIF5A2/Ranglisten%20Turnfeste/1986/SM%201986%20in%20Uster.pdf" TargetMode="External"/><Relationship Id="rId11" Type="http://schemas.openxmlformats.org/officeDocument/2006/relationships/hyperlink" Target="../../../AppData/Local/Microsoft/Windows/INetCache/AppData/Local/Microsoft/Windows/INetCache/IE/Z6MIF5A2/Ranglisten%20Turnfeste/1991/SM%201991%20in%20Lenzburg.pdf" TargetMode="External"/><Relationship Id="rId24" Type="http://schemas.openxmlformats.org/officeDocument/2006/relationships/hyperlink" Target="../../../AppData/Local/Microsoft/Windows/INetCache/AppData/Local/Microsoft/Windows/INetCache/IE/Z6MIF5A2/Ranglisten%20Turnfeste/2004/SM%202004%20Glarus.pdf" TargetMode="External"/><Relationship Id="rId32" Type="http://schemas.openxmlformats.org/officeDocument/2006/relationships/hyperlink" Target="../../../AppData/Local/Microsoft/Windows/INetCache/AppData/Local/Microsoft/Windows/INetCache/IE/Z6MIF5A2/Ranglisten%20Turnfeste/2006/SM%202006%20Sissach.pdf" TargetMode="External"/><Relationship Id="rId37" Type="http://schemas.openxmlformats.org/officeDocument/2006/relationships/hyperlink" Target="../../../AppData/Local/Microsoft/Windows/INetCache/AppData/Local/Microsoft/Windows/INetCache/IE/Z6MIF5A2/Ranglisten%20Turnfeste/2011/SM%202011%20Zofingen.pdf" TargetMode="External"/><Relationship Id="rId40" Type="http://schemas.openxmlformats.org/officeDocument/2006/relationships/hyperlink" Target="../../../AppData/Local/Microsoft/Windows/INetCache/AppData/Local/Microsoft/Windows/INetCache/IE/Z6MIF5A2/Ranglisten%20Turnfeste/2012/SM%202012%20Bern.pdf" TargetMode="External"/><Relationship Id="rId5" Type="http://schemas.openxmlformats.org/officeDocument/2006/relationships/hyperlink" Target="../../../AppData/Local/Microsoft/Windows/INetCache/AppData/Local/Microsoft/Windows/INetCache/IE/Z6MIF5A2/Ranglisten%20Turnfeste/1985/SM%201985%20in%20R&#252;ti.pdf" TargetMode="External"/><Relationship Id="rId15" Type="http://schemas.openxmlformats.org/officeDocument/2006/relationships/hyperlink" Target="../../../AppData/Local/Microsoft/Windows/INetCache/AppData/Local/Microsoft/Windows/INetCache/IE/Z6MIF5A2/Ranglisten%20Turnfeste/1995/SM%201995%20in%20B&#252;lach.pdf" TargetMode="External"/><Relationship Id="rId23" Type="http://schemas.openxmlformats.org/officeDocument/2006/relationships/hyperlink" Target="../../../AppData/Local/Microsoft/Windows/INetCache/AppData/Local/Microsoft/Windows/INetCache/IE/Z6MIF5A2/Ranglisten%20Turnfeste/2003/SM%202003%20Lyss.pdf" TargetMode="External"/><Relationship Id="rId28" Type="http://schemas.openxmlformats.org/officeDocument/2006/relationships/hyperlink" Target="../../../AppData/Local/Microsoft/Windows/INetCache/AppData/Local/Microsoft/Windows/INetCache/IE/Z6MIF5A2/Ranglisten%20Turnfeste/2009/SM%202009%20Lyss.pdf" TargetMode="External"/><Relationship Id="rId36" Type="http://schemas.openxmlformats.org/officeDocument/2006/relationships/hyperlink" Target="../../../AppData/Local/Microsoft/Windows/INetCache/AppData/Local/Microsoft/Windows/INetCache/IE/Z6MIF5A2/Ranglisten%20Turnfeste/2010/SM%202010%20Winterthur.pdf" TargetMode="External"/><Relationship Id="rId10" Type="http://schemas.openxmlformats.org/officeDocument/2006/relationships/hyperlink" Target="../../../AppData/Local/Microsoft/Windows/INetCache/AppData/Local/Microsoft/Windows/INetCache/IE/Z6MIF5A2/Ranglisten%20Turnfeste/1990/SM%201990%20in%20Roggwil.pdf" TargetMode="External"/><Relationship Id="rId19" Type="http://schemas.openxmlformats.org/officeDocument/2006/relationships/hyperlink" Target="../../../AppData/Local/Microsoft/Windows/INetCache/AppData/Local/Microsoft/Windows/INetCache/IE/Z6MIF5A2/Ranglisten%20Turnfeste/1999/SM%201999%20in%20Glarus.pdf" TargetMode="External"/><Relationship Id="rId31" Type="http://schemas.openxmlformats.org/officeDocument/2006/relationships/hyperlink" Target="../../../AppData/Local/Microsoft/Windows/INetCache/AppData/Local/Microsoft/Windows/INetCache/IE/Z6MIF5A2/Ranglisten%20Turnfeste/2012/SM%202012%20Bern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../../../AppData/Local/Microsoft/Windows/INetCache/AppData/Local/Microsoft/Windows/INetCache/IE/Z6MIF5A2/Ranglisten%20Turnfeste/1984/SM%201984%20in%20Genf.pdf" TargetMode="External"/><Relationship Id="rId9" Type="http://schemas.openxmlformats.org/officeDocument/2006/relationships/hyperlink" Target="../../../AppData/Local/Microsoft/Windows/INetCache/AppData/Local/Microsoft/Windows/INetCache/IE/Z6MIF5A2/Ranglisten%20Turnfeste/1989/SM%201989%20in%20Muttenz.pdf" TargetMode="External"/><Relationship Id="rId14" Type="http://schemas.openxmlformats.org/officeDocument/2006/relationships/hyperlink" Target="../../../AppData/Local/Microsoft/Windows/INetCache/AppData/Local/Microsoft/Windows/INetCache/IE/Z6MIF5A2/Ranglisten%20Turnfeste/1994/SM%201994%20in%20Willisau.pdf" TargetMode="External"/><Relationship Id="rId22" Type="http://schemas.openxmlformats.org/officeDocument/2006/relationships/hyperlink" Target="../../../AppData/Local/Microsoft/Windows/INetCache/AppData/Local/Microsoft/Windows/INetCache/IE/Z6MIF5A2/Ranglisten%20Turnfeste/2002/SMV%202002%20Zuchwil%20(Langendorf).pdf" TargetMode="External"/><Relationship Id="rId27" Type="http://schemas.openxmlformats.org/officeDocument/2006/relationships/hyperlink" Target="../../../AppData/Local/Microsoft/Windows/INetCache/AppData/Local/Microsoft/Windows/INetCache/IE/Z6MIF5A2/Ranglisten%20Turnfeste/2008/SM%202008%20Solothurn.pdf" TargetMode="External"/><Relationship Id="rId30" Type="http://schemas.openxmlformats.org/officeDocument/2006/relationships/hyperlink" Target="../../../AppData/Local/Microsoft/Windows/INetCache/AppData/Local/Microsoft/Windows/INetCache/IE/Z6MIF5A2/Ranglisten%20Turnfeste/2011/SM%202011%20Zofingen.pdf" TargetMode="External"/><Relationship Id="rId35" Type="http://schemas.openxmlformats.org/officeDocument/2006/relationships/hyperlink" Target="../../../AppData/Local/Microsoft/Windows/INetCache/AppData/Local/Microsoft/Windows/INetCache/IE/Z6MIF5A2/Ranglisten%20Turnfeste/2009/SM%202009%20Lyss.pdf" TargetMode="External"/><Relationship Id="rId43" Type="http://schemas.openxmlformats.org/officeDocument/2006/relationships/hyperlink" Target="../../../AppData/Local/Microsoft/Windows/INetCache/AppData/Local/Microsoft/Windows/INetCache/IE/Z6MIF5A2/Ranglisten%20Turnfeste/2012/SM%202012%20Bern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../../../AppData/Local/Microsoft/Windows/INetCache/AppData/Local/Microsoft/Windows/INetCache/IE/Z6MIF5A2/Ranglisten%20Turnfeste/1984/Eidg.%20Turnfest%201984%20in%20Winterthur.pdf" TargetMode="External"/><Relationship Id="rId21" Type="http://schemas.openxmlformats.org/officeDocument/2006/relationships/hyperlink" Target="../../../AppData/Local/Microsoft/Windows/INetCache/AppData/Local/Microsoft/Windows/INetCache/IE/Z6MIF5A2/Ranglisten%20Turnfeste/1979/Verbandsturnfest%20Z&#252;richsee%20+%20Oberland%201979%20in%20Hinwil.pdf" TargetMode="External"/><Relationship Id="rId34" Type="http://schemas.openxmlformats.org/officeDocument/2006/relationships/hyperlink" Target="../../../AppData/Local/Microsoft/Windows/INetCache/AppData/Local/Microsoft/Windows/INetCache/IE/Z6MIF5A2/Ranglisten%20Turnfeste/1989/Kantonalturnfest%20beider%20Basel%201989%20in%20Sissach.pdf" TargetMode="External"/><Relationship Id="rId42" Type="http://schemas.openxmlformats.org/officeDocument/2006/relationships/hyperlink" Target="../../../AppData/Local/Microsoft/Windows/INetCache/AppData/Local/Microsoft/Windows/INetCache/IE/Z6MIF5A2/Ranglisten%20Turnfeste/1994/Laufentaler%20Verbandsturnfest%201994%20in%20R&#246;schenz.pdf" TargetMode="External"/><Relationship Id="rId47" Type="http://schemas.openxmlformats.org/officeDocument/2006/relationships/hyperlink" Target="../../../AppData/Local/Microsoft/Windows/INetCache/AppData/Local/Microsoft/Windows/INetCache/IE/Z6MIF5A2/Ranglisten%20Turnfeste/1996/Eidg.%20Turnfest%201996%20in%20Bern.pdf" TargetMode="External"/><Relationship Id="rId50" Type="http://schemas.openxmlformats.org/officeDocument/2006/relationships/hyperlink" Target="../../../AppData/Local/Microsoft/Windows/INetCache/AppData/Local/Microsoft/Windows/INetCache/IE/Z6MIF5A2/Ranglisten%20Turnfeste/1998/Toggenburger%20Kreisturnfest%201998%20in%20Wil.pdf" TargetMode="External"/><Relationship Id="rId55" Type="http://schemas.openxmlformats.org/officeDocument/2006/relationships/hyperlink" Target="../../../AppData/Local/Microsoft/Windows/INetCache/AppData/Local/Microsoft/Windows/INetCache/IE/Z6MIF5A2/Ranglisten%20Turnfeste/2000/Thurgauer%20Kantonalturnfest%202000%20in%20Arbon.pdf" TargetMode="External"/><Relationship Id="rId63" Type="http://schemas.openxmlformats.org/officeDocument/2006/relationships/hyperlink" Target="../../../AppData/Local/Microsoft/Windows/INetCache/AppData/Local/Microsoft/Windows/INetCache/IE/Z6MIF5A2/Ranglisten%20Turnfeste/2005/Seel&#228;ndisches%20Turnfest%202005%20in%20B&#246;zingen.pdf" TargetMode="External"/><Relationship Id="rId68" Type="http://schemas.openxmlformats.org/officeDocument/2006/relationships/hyperlink" Target="../../../AppData/Local/Microsoft/Windows/INetCache/AppData/Local/Microsoft/Windows/INetCache/IE/Z6MIF5A2/Ranglisten%20Turnfeste/2007/Seel&#228;ndisches%20Turnfest%202007%20Rapperswil%20BE.pdf" TargetMode="External"/><Relationship Id="rId76" Type="http://schemas.openxmlformats.org/officeDocument/2006/relationships/hyperlink" Target="../../../AppData/Local/Microsoft/Windows/INetCache/AppData/Local/Microsoft/Windows/INetCache/IE/Z6MIF5A2/Ranglisten%20Turnfeste/2011/Toggenburger%20Turnfest%202011%20Kaltbrunn.pdf" TargetMode="External"/><Relationship Id="rId84" Type="http://schemas.openxmlformats.org/officeDocument/2006/relationships/hyperlink" Target="../../../AppData/Local/Microsoft/Windows/INetCache/AppData/Local/Microsoft/Windows/INetCache/IE/Z6MIF5A2/Ranglisten%20Turnfeste/2006/Schwyzer%20Kantonalturnfest%202006%20in%20Freienbach.pdf" TargetMode="External"/><Relationship Id="rId89" Type="http://schemas.openxmlformats.org/officeDocument/2006/relationships/hyperlink" Target="../../../AppData/Local/Microsoft/Windows/INetCache/AppData/Local/Microsoft/Windows/INetCache/IE/Z6MIF5A2/Ranglisten%20Turnfeste/2007/Eidg.%20Turnfest%202007%20in%20Frauenfeld%20inkl.%20Jugend.pdf" TargetMode="External"/><Relationship Id="rId97" Type="http://schemas.openxmlformats.org/officeDocument/2006/relationships/hyperlink" Target="../../../AppData/Local/Microsoft/Windows/INetCache/AppData/Local/Microsoft/Windows/INetCache/IE/Z6MIF5A2/Ranglisten%20Turnfeste/2013/2013%20ETF%20Biel%20Vereinswettkampf%20Aktive.pdf" TargetMode="External"/><Relationship Id="rId7" Type="http://schemas.openxmlformats.org/officeDocument/2006/relationships/hyperlink" Target="../../../AppData/Local/Microsoft/Windows/INetCache/AppData/Local/Microsoft/Windows/INetCache/Documents/Turnverein/1.%20Homepage%20TVR/Ranglisten%20Turnfeste/1927/Zeitungsbericht_KTF_1927_Bote-der-Urschweiz.pdf" TargetMode="External"/><Relationship Id="rId71" Type="http://schemas.openxmlformats.org/officeDocument/2006/relationships/hyperlink" Target="../../../AppData/Local/Microsoft/Windows/INetCache/AppData/Local/Microsoft/Windows/INetCache/IE/Z6MIF5A2/Ranglisten%20Turnfeste/2009/Seel&#228;ndisches%20Turnfest%202009%20in%20Aarberg.pdf" TargetMode="External"/><Relationship Id="rId92" Type="http://schemas.openxmlformats.org/officeDocument/2006/relationships/hyperlink" Target="../../../AppData/Local/Microsoft/Windows/INetCache/AppData/Local/Microsoft/Windows/INetCache/IE/Z6MIF5A2/Ranglisten%20Turnfeste/2013/2013%20ETF%20Biel%20Vereinswettkampf%20Aktive.pdf" TargetMode="External"/><Relationship Id="rId2" Type="http://schemas.openxmlformats.org/officeDocument/2006/relationships/hyperlink" Target="../../../AppData/Local/Microsoft/Windows/INetCache/AppData/Local/Microsoft/Windows/INetCache/IE/Z6MIF5A2/Ranglisten%20Turnfeste/1981/13.%20Schwyzer%20Kantonalturnfest%201981%20in%20Schwyz.pdf" TargetMode="External"/><Relationship Id="rId16" Type="http://schemas.openxmlformats.org/officeDocument/2006/relationships/hyperlink" Target="../../../AppData/Local/Microsoft/Windows/INetCache/AppData/Local/Microsoft/Windows/INetCache/IE/Z6MIF5A2/Ranglisten%20Turnfeste/1976/27.%20Zentralschweizerisches%20Turnfest%201976%20in%20Lachen.pdf" TargetMode="External"/><Relationship Id="rId29" Type="http://schemas.openxmlformats.org/officeDocument/2006/relationships/hyperlink" Target="../../../AppData/Local/Microsoft/Windows/INetCache/AppData/Local/Microsoft/Windows/INetCache/IE/Z6MIF5A2/Ranglisten%20Turnfeste/1986/14.%20Schwyzer%20Kantonal-Turnfest%201986%20in%20Siebnen.pdf" TargetMode="External"/><Relationship Id="rId11" Type="http://schemas.openxmlformats.org/officeDocument/2006/relationships/hyperlink" Target="../../../AppData/Local/Microsoft/Windows/INetCache/AppData/Local/Microsoft/Windows/INetCache/Documents/Turnverein/1.%20Homepage%20TVR/Ranglisten%20Turnfeste/1955/64.%20Eidg.%20Turnfest%201955%20in%20Z&#252;rich.pdf" TargetMode="External"/><Relationship Id="rId24" Type="http://schemas.openxmlformats.org/officeDocument/2006/relationships/hyperlink" Target="../../../AppData/Local/Microsoft/Windows/INetCache/AppData/Local/Microsoft/Windows/INetCache/IE/Z6MIF5A2/Ranglisten%20Turnfeste/1983/Zentralschweizerisches%20Turnfest%201983%20in%20Baar.pdf" TargetMode="External"/><Relationship Id="rId32" Type="http://schemas.openxmlformats.org/officeDocument/2006/relationships/hyperlink" Target="../../../AppData/Local/Microsoft/Windows/INetCache/AppData/Local/Microsoft/Windows/INetCache/IE/Z6MIF5A2/Ranglisten%20Turnfeste/1988/B&#252;ndner-Glarner%20Kantonalturfest%201988%20in%20Landquart.pdf" TargetMode="External"/><Relationship Id="rId37" Type="http://schemas.openxmlformats.org/officeDocument/2006/relationships/hyperlink" Target="../../../AppData/Local/Microsoft/Windows/INetCache/AppData/Local/Microsoft/Windows/INetCache/IE/Z6MIF5A2/Ranglisten%20Turnfeste/1991/Eidg.%20Turnfest%201991%20in%20Luzern.pdf" TargetMode="External"/><Relationship Id="rId40" Type="http://schemas.openxmlformats.org/officeDocument/2006/relationships/hyperlink" Target="../../../AppData/Local/Microsoft/Windows/INetCache/AppData/Local/Microsoft/Windows/INetCache/IE/Z6MIF5A2/Ranglisten%20Turnfeste/1993/Thurgauer%20Kantonalturnfest%201993%20in%20Kreuzlingen.pdf" TargetMode="External"/><Relationship Id="rId45" Type="http://schemas.openxmlformats.org/officeDocument/2006/relationships/hyperlink" Target="../../../AppData/Local/Microsoft/Windows/INetCache/AppData/Local/Microsoft/Windows/INetCache/IE/Z6MIF5A2/Ranglisten%20Turnfeste/1995/Glarner-B&#252;ndner%20Kantonalturnfest%201995%20in%20Niederurnen.pdf" TargetMode="External"/><Relationship Id="rId53" Type="http://schemas.openxmlformats.org/officeDocument/2006/relationships/hyperlink" Target="../../../AppData/Local/Microsoft/Windows/INetCache/AppData/Local/Microsoft/Windows/INetCache/IE/Z6MIF5A2/Ranglisten%20Turnfeste/1999/Rangliste_1999_Schwyzer_Kantonalturnfest_Einsiedeln_Verein.pdf" TargetMode="External"/><Relationship Id="rId58" Type="http://schemas.openxmlformats.org/officeDocument/2006/relationships/hyperlink" Target="../../../AppData/Local/Microsoft/Windows/INetCache/AppData/Local/Microsoft/Windows/INetCache/IE/Z6MIF5A2/Ranglisten%20Turnfeste/2002/Eidg.%20Turnfest%202002%20im%20Baselland%20Vereinswettk&#228;mpfe%20Aktive.pdf" TargetMode="External"/><Relationship Id="rId66" Type="http://schemas.openxmlformats.org/officeDocument/2006/relationships/hyperlink" Target="../../../AppData/Local/Microsoft/Windows/INetCache/AppData/Local/Microsoft/Windows/INetCache/IE/Z6MIF5A2/Ranglisten%20Turnfeste/2006/Oberl&#228;ndisches%20Turnfest%202006%20in%20Reutigen.pdf" TargetMode="External"/><Relationship Id="rId74" Type="http://schemas.openxmlformats.org/officeDocument/2006/relationships/hyperlink" Target="../../../AppData/Local/Microsoft/Windows/INetCache/AppData/Local/Microsoft/Windows/INetCache/IE/Z6MIF5A2/Ranglisten%20Turnfeste/2010/F&#234;te%20cantonale%20fribourgeoisede%20gymnastique%202010.pdf" TargetMode="External"/><Relationship Id="rId79" Type="http://schemas.openxmlformats.org/officeDocument/2006/relationships/hyperlink" Target="../../../AppData/Local/Microsoft/Windows/INetCache/AppData/Local/Microsoft/Windows/INetCache/IE/Z6MIF5A2/Ranglisten%20Turnfeste/2003/Linthverbandsturnfest%202003%20in%20Buttikon-Sch&#252;belbach.pdf" TargetMode="External"/><Relationship Id="rId87" Type="http://schemas.openxmlformats.org/officeDocument/2006/relationships/hyperlink" Target="../../../AppData/Local/Microsoft/Windows/INetCache/AppData/Local/Microsoft/Windows/INetCache/IE/Z6MIF5A2/Ranglisten%20Turnfeste/2002/Eidg.%20Turnfest%202002%20im%20Baselland%20Vereinswettk&#228;mpfe%20Jugend.pdf" TargetMode="External"/><Relationship Id="rId5" Type="http://schemas.openxmlformats.org/officeDocument/2006/relationships/hyperlink" Target="../../../AppData/Local/Microsoft/Windows/INetCache/AppData/Local/Microsoft/Windows/INetCache/Documents/Turnverein/1.%20Homepage%20TVR/Ranglisten%20Turnfeste/1953/7.%20Schwyzer%20Kantonalturnfest%201953%20Wollerau.pdf" TargetMode="External"/><Relationship Id="rId61" Type="http://schemas.openxmlformats.org/officeDocument/2006/relationships/hyperlink" Target="../../../AppData/Local/Microsoft/Windows/INetCache/AppData/Local/Microsoft/Windows/INetCache/IE/Z6MIF5A2/Ranglisten%20Turnfeste/2004/Toggenburger%20Turnfest%202004%20in%20Zuzwil.pdf" TargetMode="External"/><Relationship Id="rId82" Type="http://schemas.openxmlformats.org/officeDocument/2006/relationships/hyperlink" Target="../../../AppData/Local/Microsoft/Windows/INetCache/AppData/Local/Microsoft/Windows/INetCache/IE/Z6MIF5A2/Ranglisten%20Turnfeste/2004/Freiburger%20Kantonalturnfest%202004%20in%20Murten.pdf" TargetMode="External"/><Relationship Id="rId90" Type="http://schemas.openxmlformats.org/officeDocument/2006/relationships/hyperlink" Target="../../../AppData/Local/Microsoft/Windows/INetCache/AppData/Local/Microsoft/Windows/INetCache/IE/Z6MIF5A2/Ranglisten%20Turnfeste/2012/Rangliste%202012%20Schwyzer%20Kantonalturnfest%20Schwyz%20komplett.pdf" TargetMode="External"/><Relationship Id="rId95" Type="http://schemas.openxmlformats.org/officeDocument/2006/relationships/hyperlink" Target="../../../AppData/Local/Microsoft/Windows/INetCache/AppData/Local/Microsoft/Windows/INetCache/IE/Z6MIF5A2/Ranglisten%20Turnfeste/2014/2014%20vw_aktive3t2%20Appenzeller%20KTF.pdf" TargetMode="External"/><Relationship Id="rId19" Type="http://schemas.openxmlformats.org/officeDocument/2006/relationships/hyperlink" Target="../../../AppData/Local/Microsoft/Windows/INetCache/AppData/Local/Microsoft/Windows/INetCache/IE/Z6MIF5A2/Ranglisten%20Turnfeste/1978/Eidg.%20Turnfest%201978%20in%20Genf.pdf" TargetMode="External"/><Relationship Id="rId14" Type="http://schemas.openxmlformats.org/officeDocument/2006/relationships/hyperlink" Target="../../../AppData/Local/Microsoft/Windows/INetCache/AppData/Local/Microsoft/Windows/INetCache/Documents/Turnverein/1.%20Homepage%20TVR/Ranglisten%20Turnfeste/1969/Zeitungsbericht_KTF_1969_March-Anzeiger.pdf" TargetMode="External"/><Relationship Id="rId22" Type="http://schemas.openxmlformats.org/officeDocument/2006/relationships/hyperlink" Target="../../../AppData/Local/Microsoft/Windows/INetCache/AppData/Local/Microsoft/Windows/INetCache/IE/Z6MIF5A2/Ranglisten%20Turnfeste/1981/B&#252;ndner-Glarner%20Kantonalturnfest%201981%20in%20Landquart.pdf" TargetMode="External"/><Relationship Id="rId27" Type="http://schemas.openxmlformats.org/officeDocument/2006/relationships/hyperlink" Target="../../../AppData/Local/Microsoft/Windows/INetCache/AppData/Local/Microsoft/Windows/INetCache/IE/Z6MIF5A2/Ranglisten%20Turnfeste/1985/24.%20Linthverbands-Turnfest%201985%20in%20Netstal.pdf" TargetMode="External"/><Relationship Id="rId30" Type="http://schemas.openxmlformats.org/officeDocument/2006/relationships/hyperlink" Target="../../../AppData/Local/Microsoft/Windows/INetCache/AppData/Local/Microsoft/Windows/INetCache/IE/Z6MIF5A2/Ranglisten%20Turnfeste/1987/Zuger%20Kantonalturnfest%201987%20in%20Zug.pdf" TargetMode="External"/><Relationship Id="rId35" Type="http://schemas.openxmlformats.org/officeDocument/2006/relationships/hyperlink" Target="../../../AppData/Local/Microsoft/Windows/INetCache/AppData/Local/Microsoft/Windows/INetCache/IE/Z6MIF5A2/Ranglisten%20Turnfeste/1990/F&#234;te%20de%20gymnastique%20regionale%20Nord%20Vaudois%20actifs%201990%20in%20Grandson.pdf" TargetMode="External"/><Relationship Id="rId43" Type="http://schemas.openxmlformats.org/officeDocument/2006/relationships/hyperlink" Target="../../../AppData/Local/Microsoft/Windows/INetCache/AppData/Local/Microsoft/Windows/INetCache/IE/Z6MIF5A2/Ranglisten%20Turnfeste/1994/Rangliste_1994_Schwyzer_Kantonalturnfest_Kuessnacht-am-Rigi_Verein.pdf" TargetMode="External"/><Relationship Id="rId48" Type="http://schemas.openxmlformats.org/officeDocument/2006/relationships/hyperlink" Target="../../../AppData/Local/Microsoft/Windows/INetCache/AppData/Local/Microsoft/Windows/INetCache/IE/Z6MIF5A2/Ranglisten%20Turnfeste/1997/Seel&#228;ndisches%20Turnfest%201997%20in%20Pieterlen.pdf" TargetMode="External"/><Relationship Id="rId56" Type="http://schemas.openxmlformats.org/officeDocument/2006/relationships/hyperlink" Target="../../../AppData/Local/Microsoft/Windows/INetCache/AppData/Local/Microsoft/Windows/INetCache/IE/Z6MIF5A2/Ranglisten%20Turnfeste/2001/Oberl&#228;ndisches%20Turnfest%202001%20in%20Brienz.pdf" TargetMode="External"/><Relationship Id="rId64" Type="http://schemas.openxmlformats.org/officeDocument/2006/relationships/hyperlink" Target="../../../AppData/Local/Microsoft/Windows/INetCache/AppData/Local/Microsoft/Windows/INetCache/IE/Z6MIF5A2/Ranglisten%20Turnfeste/2005/Kreisturnfest%20Seer&#252;cken%202005%20in%20M&#228;rstetten.pdf" TargetMode="External"/><Relationship Id="rId69" Type="http://schemas.openxmlformats.org/officeDocument/2006/relationships/hyperlink" Target="../../../AppData/Local/Microsoft/Windows/INetCache/AppData/Local/Microsoft/Windows/INetCache/IE/Z6MIF5A2/Ranglisten%20Turnfeste/2008/Zuger%20Kantonalturnfest%202008%20in%20Menzingen.pdf" TargetMode="External"/><Relationship Id="rId77" Type="http://schemas.openxmlformats.org/officeDocument/2006/relationships/hyperlink" Target="../../../AppData/Local/Microsoft/Windows/INetCache/AppData/Local/Microsoft/Windows/INetCache/IE/Z6MIF5A2/Ranglisten%20Turnfeste/2012/Rangliste%202012%20Schwyzer%20Kantonalturnfest%20Schwyz%20komplett.pdf" TargetMode="External"/><Relationship Id="rId100" Type="http://schemas.openxmlformats.org/officeDocument/2006/relationships/hyperlink" Target="../../../AppData/Local/Microsoft/Windows/INetCache/AppData/Local/Microsoft/Windows/INetCache/IE/Z6MIF5A2/Ranglisten%20Turnfeste/2013/2013%20ETF%20Biel%20Vereinswettkampf_Jugend_3Teilig_D.pdf" TargetMode="External"/><Relationship Id="rId8" Type="http://schemas.openxmlformats.org/officeDocument/2006/relationships/hyperlink" Target="../../../AppData/Local/Microsoft/Windows/INetCache/AppData/Local/Microsoft/Windows/INetCache/Documents/Turnverein/1.%20Homepage%20TVR/Ranglisten%20Turnfeste/1931/Zeitungsbericht_KTF_1931_Bote-der-Urschweiz.pdf" TargetMode="External"/><Relationship Id="rId51" Type="http://schemas.openxmlformats.org/officeDocument/2006/relationships/hyperlink" Target="../../../AppData/Local/Microsoft/Windows/INetCache/AppData/Local/Microsoft/Windows/INetCache/IE/Z6MIF5A2/Ranglisten%20Turnfeste/1998/Verbandsturnfest%20KTVW%201998%20in%20Fehraltorf.pdf" TargetMode="External"/><Relationship Id="rId72" Type="http://schemas.openxmlformats.org/officeDocument/2006/relationships/hyperlink" Target="../../../AppData/Local/Microsoft/Windows/INetCache/AppData/Local/Microsoft/Windows/INetCache/IE/Z6MIF5A2/Ranglisten%20Turnfeste/2009/40.%20SG-Kantonalturnfest%20Wil.pdf" TargetMode="External"/><Relationship Id="rId80" Type="http://schemas.openxmlformats.org/officeDocument/2006/relationships/hyperlink" Target="../../../AppData/Local/Microsoft/Windows/INetCache/AppData/Local/Microsoft/Windows/INetCache/IE/Z6MIF5A2/Ranglisten%20Turnfeste/2003/Oberl&#228;ndisches%20Turnfest%202003%20in%20Frutigen.pdf" TargetMode="External"/><Relationship Id="rId85" Type="http://schemas.openxmlformats.org/officeDocument/2006/relationships/hyperlink" Target="../../../AppData/Local/Microsoft/Windows/INetCache/AppData/Local/Microsoft/Windows/INetCache/IE/Z6MIF5A2/Ranglisten%20Turnfeste/1996/Eidg.%20Turnfest%201996%20in%20Bern.pdf" TargetMode="External"/><Relationship Id="rId93" Type="http://schemas.openxmlformats.org/officeDocument/2006/relationships/hyperlink" Target="../../../AppData/Local/Microsoft/Windows/INetCache/AppData/Local/Microsoft/Windows/INetCache/IE/Z6MIF5A2/Ranglisten%20Turnfeste/2013/2013%20ETF%20Biel%20Vereinswettkampf%20Frauen_M&#228;nner.pdf" TargetMode="External"/><Relationship Id="rId98" Type="http://schemas.openxmlformats.org/officeDocument/2006/relationships/hyperlink" Target="../../../AppData/Local/Microsoft/Windows/INetCache/AppData/Local/Microsoft/Windows/INetCache/IE/Z6MIF5A2/Ranglisten%20Turnfeste/2013/2013%20ETF%20Biel%20Vereinswettkampf_Jugend_3Teilig_D.pdf" TargetMode="External"/><Relationship Id="rId3" Type="http://schemas.openxmlformats.org/officeDocument/2006/relationships/hyperlink" Target="../../../AppData/Local/Microsoft/Windows/INetCache/AppData/Local/Microsoft/Windows/INetCache/Documents/Turnverein/1.%20Homepage%20TVR/Ranglisten%20Turnfeste/1957/8.%20Schwyzer%20Kantonalturnfest%201957%20Schwyz.pdf" TargetMode="External"/><Relationship Id="rId12" Type="http://schemas.openxmlformats.org/officeDocument/2006/relationships/hyperlink" Target="../../../AppData/Local/Microsoft/Windows/INetCache/AppData/Local/Microsoft/Windows/INetCache/Documents/Turnverein/1.%20Homepage%20TVR/Ranglisten%20Turnfeste/1959/65.%20Eidg.%20Turnfest%201959%20in%20Bassel.pdf" TargetMode="External"/><Relationship Id="rId17" Type="http://schemas.openxmlformats.org/officeDocument/2006/relationships/hyperlink" Target="../../../AppData/Local/Microsoft/Windows/INetCache/AppData/Local/Microsoft/Windows/INetCache/IE/Z6MIF5A2/Ranglisten%20Turnfeste/1976/Verbandsturnfest%20Z&#252;richsee%20+%20Oberland%201976%20in%20Hombrechtikon.pdf" TargetMode="External"/><Relationship Id="rId25" Type="http://schemas.openxmlformats.org/officeDocument/2006/relationships/hyperlink" Target="../../../AppData/Local/Microsoft/Windows/INetCache/AppData/Local/Microsoft/Windows/INetCache/IE/Z6MIF5A2/Ranglisten%20Turnfeste/1983/18.%20Vorarlberger%20Landesturnfest%201983%20in%20Bludenz.pdf" TargetMode="External"/><Relationship Id="rId33" Type="http://schemas.openxmlformats.org/officeDocument/2006/relationships/hyperlink" Target="../../../AppData/Local/Microsoft/Windows/INetCache/AppData/Local/Microsoft/Windows/INetCache/IE/Z6MIF5A2/Ranglisten%20Turnfeste/1989/Albisverbands-Turnfest%201989%20in%20Affoltern%20am%20Albis.pdf" TargetMode="External"/><Relationship Id="rId38" Type="http://schemas.openxmlformats.org/officeDocument/2006/relationships/hyperlink" Target="../../../AppData/Local/Microsoft/Windows/INetCache/AppData/Local/Microsoft/Windows/INetCache/IE/Z6MIF5A2/Ranglisten%20Turnfeste/1992/Linthverbandsturnfest%201992%20in%20Lachen.pdf" TargetMode="External"/><Relationship Id="rId46" Type="http://schemas.openxmlformats.org/officeDocument/2006/relationships/hyperlink" Target="../../../AppData/Local/Microsoft/Windows/INetCache/AppData/Local/Microsoft/Windows/INetCache/IE/Z6MIF5A2/Ranglisten%20Turnfeste/1996/Laufentaler%20Verbandsturnfest%201996%20in%20Zwingen%20und%20Blauen.pdf" TargetMode="External"/><Relationship Id="rId59" Type="http://schemas.openxmlformats.org/officeDocument/2006/relationships/hyperlink" Target="../../../AppData/Local/Microsoft/Windows/INetCache/AppData/Local/Microsoft/Windows/INetCache/IE/Z6MIF5A2/Ranglisten%20Turnfeste/2003/Linthverbandsturnfest%202003%20in%20Buttikon-Sch&#252;belbach.pdf" TargetMode="External"/><Relationship Id="rId67" Type="http://schemas.openxmlformats.org/officeDocument/2006/relationships/hyperlink" Target="../../../AppData/Local/Microsoft/Windows/INetCache/AppData/Local/Microsoft/Windows/INetCache/IE/Z6MIF5A2/Ranglisten%20Turnfeste/2006/Schwyzer%20Kantonalturnfest%202006%20in%20Freienbach.pdf" TargetMode="External"/><Relationship Id="rId20" Type="http://schemas.openxmlformats.org/officeDocument/2006/relationships/hyperlink" Target="../../../AppData/Local/Microsoft/Windows/INetCache/AppData/Local/Microsoft/Windows/INetCache/IE/Z6MIF5A2/Ranglisten%20Turnfeste/1979/23.%20Linthverbandsturnfest%201979%20in%20Rapperswil-Jona.pdf" TargetMode="External"/><Relationship Id="rId41" Type="http://schemas.openxmlformats.org/officeDocument/2006/relationships/hyperlink" Target="../../../AppData/Local/Microsoft/Windows/INetCache/AppData/Local/Microsoft/Windows/INetCache/IE/Z6MIF5A2/Ranglisten%20Turnfeste/1993/B&#252;ndner-Glarner%20Kantonalturnfest%202003%20in%20St.%20Moritz.pdf" TargetMode="External"/><Relationship Id="rId54" Type="http://schemas.openxmlformats.org/officeDocument/2006/relationships/hyperlink" Target="../../../AppData/Local/Microsoft/Windows/INetCache/AppData/Local/Microsoft/Windows/INetCache/IE/Z6MIF5A2/Ranglisten%20Turnfeste/2000/Oberl&#228;ndisches%20Turnfest%202000%20in%20Thun-Str&#228;ttligen.pdf" TargetMode="External"/><Relationship Id="rId62" Type="http://schemas.openxmlformats.org/officeDocument/2006/relationships/hyperlink" Target="../../../AppData/Local/Microsoft/Windows/INetCache/AppData/Local/Microsoft/Windows/INetCache/IE/Z6MIF5A2/Ranglisten%20Turnfeste/2004/Freiburger%20Kantonalturnfest%202004%20in%20Murten.pdf" TargetMode="External"/><Relationship Id="rId70" Type="http://schemas.openxmlformats.org/officeDocument/2006/relationships/hyperlink" Target="../../../AppData/Local/Microsoft/Windows/INetCache/AppData/Local/Microsoft/Windows/INetCache/IE/Z6MIF5A2/Ranglisten%20Turnfeste/2008/Appenzeller%20Kantonalturnfest%202008%20Herisau.pdf" TargetMode="External"/><Relationship Id="rId75" Type="http://schemas.openxmlformats.org/officeDocument/2006/relationships/hyperlink" Target="../../../AppData/Local/Microsoft/Windows/INetCache/AppData/Local/Microsoft/Windows/INetCache/IE/Z6MIF5A2/Ranglisten%20Turnfeste/2011/Aargauer%20Kantonalturnfest%202011%20Brugg_Windisch.pdf" TargetMode="External"/><Relationship Id="rId83" Type="http://schemas.openxmlformats.org/officeDocument/2006/relationships/hyperlink" Target="../../../AppData/Local/Microsoft/Windows/INetCache/AppData/Local/Microsoft/Windows/INetCache/IE/Z6MIF5A2/Ranglisten%20Turnfeste/2005/Seel&#228;ndisches%20Turnfest%202005%20in%20B&#246;zingen.pdf" TargetMode="External"/><Relationship Id="rId88" Type="http://schemas.openxmlformats.org/officeDocument/2006/relationships/hyperlink" Target="../../../AppData/Local/Microsoft/Windows/INetCache/AppData/Local/Microsoft/Windows/INetCache/IE/Z6MIF5A2/Ranglisten%20Turnfeste/2006/Schwyzer%20Kantonalturnfest%202006%20in%20Freienbach.pdf" TargetMode="External"/><Relationship Id="rId91" Type="http://schemas.openxmlformats.org/officeDocument/2006/relationships/hyperlink" Target="../../../AppData/Local/Microsoft/Windows/INetCache/AppData/Local/Microsoft/Windows/INetCache/IE/Z6MIF5A2/Ranglisten%20Turnfeste/2013/2013%20ETF%20Biel%20Vereinswettkampf_Jugend_3Teilig_D.pdf" TargetMode="External"/><Relationship Id="rId96" Type="http://schemas.openxmlformats.org/officeDocument/2006/relationships/hyperlink" Target="../../../AppData/Local/Microsoft/Windows/INetCache/AppData/Local/Microsoft/Windows/INetCache/IE/Z6MIF5A2/Ranglisten%20Turnfeste/2014/2014%20vw_frauen-m&#228;nner3t%20Appenzeller%20KTF.pdf" TargetMode="External"/><Relationship Id="rId1" Type="http://schemas.openxmlformats.org/officeDocument/2006/relationships/hyperlink" Target="../../../AppData/Local/Microsoft/Windows/INetCache/AppData/Local/Microsoft/Windows/INetCache/IE/Z6MIF5A2/Ranglisten%20Turnfeste/2007/Eidg.%20Turnfest%202007%20in%20Frauenfeld%20inkl.%20Jugend.pdf" TargetMode="External"/><Relationship Id="rId6" Type="http://schemas.openxmlformats.org/officeDocument/2006/relationships/hyperlink" Target="../../../AppData/Local/Microsoft/Windows/INetCache/AppData/Local/Microsoft/Windows/INetCache/Documents/Turnverein/1.%20Homepage%20TVR/Ranglisten%20Turnfeste/1965/10.%20Schwyzer%20Kantonalturnfest%20Brunnen%201965.pdf" TargetMode="External"/><Relationship Id="rId15" Type="http://schemas.openxmlformats.org/officeDocument/2006/relationships/hyperlink" Target="../../../AppData/Local/Microsoft/Windows/INetCache/AppData/Local/Microsoft/Windows/INetCache/IE/Z6MIF5A2/Ranglisten%20Turnfeste/1974/22.%20Linthverbandsturnfest%201975%20in%20Tuggen.pdf" TargetMode="External"/><Relationship Id="rId23" Type="http://schemas.openxmlformats.org/officeDocument/2006/relationships/hyperlink" Target="../../../AppData/Local/Microsoft/Windows/INetCache/AppData/Local/Microsoft/Windows/INetCache/IE/Z6MIF5A2/Ranglisten%20Turnfeste/1982/24.%20Ostschweizer%20Verbandsturnfest%20OKTSV%201982%20in%20Jona.pdf" TargetMode="External"/><Relationship Id="rId28" Type="http://schemas.openxmlformats.org/officeDocument/2006/relationships/hyperlink" Target="../../../AppData/Local/Microsoft/Windows/INetCache/AppData/Local/Microsoft/Windows/INetCache/IE/Z6MIF5A2/Ranglisten%20Turnfeste/1986/Festa%20cantonale%20ticinese%20die%20ginnastica%201986%20in%20Bellinzona.pdf" TargetMode="External"/><Relationship Id="rId36" Type="http://schemas.openxmlformats.org/officeDocument/2006/relationships/hyperlink" Target="../../../AppData/Local/Microsoft/Windows/INetCache/AppData/Local/Microsoft/Windows/INetCache/IE/Z6MIF5A2/Ranglisten%20Turnfeste/1990/Glarner-B&#252;ndner%20Kantonalturnfest%201990%20in%20Schwanden.pdf" TargetMode="External"/><Relationship Id="rId49" Type="http://schemas.openxmlformats.org/officeDocument/2006/relationships/hyperlink" Target="../../../AppData/Local/Microsoft/Windows/INetCache/AppData/Local/Microsoft/Windows/INetCache/IE/Z6MIF5A2/Ranglisten%20Turnfeste/1997/Linthverbandsturnfest%201997%20in%20Eschenbach.pdf" TargetMode="External"/><Relationship Id="rId57" Type="http://schemas.openxmlformats.org/officeDocument/2006/relationships/hyperlink" Target="../../../AppData/Local/Microsoft/Windows/INetCache/AppData/Local/Microsoft/Windows/INetCache/IE/Z6MIF5A2/Ranglisten%20Turnfeste/2001/Appenzeller%20Turnfest%202001%20in%20Teufen.pdf" TargetMode="External"/><Relationship Id="rId10" Type="http://schemas.openxmlformats.org/officeDocument/2006/relationships/hyperlink" Target="../../../AppData/Local/Microsoft/Windows/INetCache/AppData/Local/Microsoft/Windows/INetCache/Documents/Turnverein/1.%20Homepage%20TVR/Ranglisten%20Turnfeste/1954/22.%20Zentralschweizerisches%20Turnfest%201954%20in%20Einsiedeln.pdf" TargetMode="External"/><Relationship Id="rId31" Type="http://schemas.openxmlformats.org/officeDocument/2006/relationships/hyperlink" Target="../../../AppData/Local/Microsoft/Windows/INetCache/AppData/Local/Microsoft/Windows/INetCache/IE/Z6MIF5A2/Ranglisten%20Turnfeste/1988/Oberwallister%20Turnfest%201988%20in%20Brig.pdf" TargetMode="External"/><Relationship Id="rId44" Type="http://schemas.openxmlformats.org/officeDocument/2006/relationships/hyperlink" Target="../../../AppData/Local/Microsoft/Windows/INetCache/AppData/Local/Microsoft/Windows/INetCache/IE/Z6MIF5A2/Ranglisten%20Turnfeste/1995/Walliser%20Kantonalturnfest%201995%20in%20Visp.pdf" TargetMode="External"/><Relationship Id="rId52" Type="http://schemas.openxmlformats.org/officeDocument/2006/relationships/hyperlink" Target="../../../AppData/Local/Microsoft/Windows/INetCache/AppData/Local/Microsoft/Windows/INetCache/IE/Z6MIF5A2/Ranglisten%20Turnfeste/1999/Aargauer%20Kantonalturnfest%201999%20in%20Lenzburg.pdf" TargetMode="External"/><Relationship Id="rId60" Type="http://schemas.openxmlformats.org/officeDocument/2006/relationships/hyperlink" Target="../../../AppData/Local/Microsoft/Windows/INetCache/AppData/Local/Microsoft/Windows/INetCache/IE/Z6MIF5A2/Ranglisten%20Turnfeste/2003/Oberl&#228;ndisches%20Turnfest%202003%20in%20Frutigen.pdf" TargetMode="External"/><Relationship Id="rId65" Type="http://schemas.openxmlformats.org/officeDocument/2006/relationships/hyperlink" Target="../../../AppData/Local/Microsoft/Windows/INetCache/AppData/Local/Microsoft/Windows/INetCache/IE/Z6MIF5A2/Ranglisten%20Turnfeste/2005/Kreisturnfest%20Seer&#252;cken%202005%20in%20M&#228;rstetten.pdf" TargetMode="External"/><Relationship Id="rId73" Type="http://schemas.openxmlformats.org/officeDocument/2006/relationships/hyperlink" Target="../../../AppData/Local/Microsoft/Windows/INetCache/AppData/Local/Microsoft/Windows/INetCache/IE/Z6MIF5A2/Ranglisten%20Turnfeste/2010/Rheintaler%20Turnfest%202010%20R&#252;thi.pdf" TargetMode="External"/><Relationship Id="rId78" Type="http://schemas.openxmlformats.org/officeDocument/2006/relationships/hyperlink" Target="../../../AppData/Local/Microsoft/Windows/INetCache/AppData/Local/Microsoft/Windows/INetCache/IE/Z6MIF5A2/Ranglisten%20Turnfeste/2012/Thurgauer%20Kantonalturnfest%20Aktive.pdf" TargetMode="External"/><Relationship Id="rId81" Type="http://schemas.openxmlformats.org/officeDocument/2006/relationships/hyperlink" Target="../../../AppData/Local/Microsoft/Windows/INetCache/AppData/Local/Microsoft/Windows/INetCache/IE/Z6MIF5A2/Ranglisten%20Turnfeste/2004/Toggenburger%20Turnfest%202004%20in%20Zuzwil.pdf" TargetMode="External"/><Relationship Id="rId86" Type="http://schemas.openxmlformats.org/officeDocument/2006/relationships/hyperlink" Target="../../../AppData/Local/Microsoft/Windows/INetCache/AppData/Local/Microsoft/Windows/INetCache/IE/Z6MIF5A2/Ranglisten%20Turnfeste/1999/Rangliste_1999_Schwyzer_Kantonalturnfest_Einsiedeln_Einzel.pdf" TargetMode="External"/><Relationship Id="rId94" Type="http://schemas.openxmlformats.org/officeDocument/2006/relationships/hyperlink" Target="../../../AppData/Local/Microsoft/Windows/INetCache/AppData/Local/Microsoft/Windows/INetCache/IE/Z6MIF5A2/Ranglisten%20Turnfeste/2014/2014%20Rangliste%20Vereinswettkampf%20Orpund.pdf" TargetMode="External"/><Relationship Id="rId99" Type="http://schemas.openxmlformats.org/officeDocument/2006/relationships/hyperlink" Target="../../../AppData/Local/Microsoft/Windows/INetCache/AppData/Local/Microsoft/Windows/INetCache/IE/Z6MIF5A2/Ranglisten%20Turnfeste/2013/2013%20ETF%20Biel%20Vereinswettkampf_Jugend_3Teilig_D.pdf" TargetMode="External"/><Relationship Id="rId101" Type="http://schemas.openxmlformats.org/officeDocument/2006/relationships/printerSettings" Target="../printerSettings/printerSettings3.bin"/><Relationship Id="rId4" Type="http://schemas.openxmlformats.org/officeDocument/2006/relationships/hyperlink" Target="../../../AppData/Local/Microsoft/Windows/INetCache/AppData/Local/Microsoft/Windows/INetCache/IE/Z6MIF5A2/Ranglisten%20Turnfeste/1975/12.%20Schwyzer%20Kantonalturnfest%201975%20in%20Wangen.pdf" TargetMode="External"/><Relationship Id="rId9" Type="http://schemas.openxmlformats.org/officeDocument/2006/relationships/hyperlink" Target="../../../AppData/Local/Microsoft/Windows/INetCache/AppData/Local/Microsoft/Windows/INetCache/Documents/Turnverein/1.%20Homepage%20TVR/Ranglisten%20Turnfeste/1949/Zeitungsbericht_KTF_1949_March-Anzeiger.pdf" TargetMode="External"/><Relationship Id="rId13" Type="http://schemas.openxmlformats.org/officeDocument/2006/relationships/hyperlink" Target="../../../AppData/Local/Microsoft/Windows/INetCache/AppData/Local/Microsoft/Windows/INetCache/Documents/Turnverein/1.%20Homepage%20TVR/Ranglisten%20Turnfeste/1961/Zeitungsbericht_KTF_1961_March-Anzeiger.pdf" TargetMode="External"/><Relationship Id="rId18" Type="http://schemas.openxmlformats.org/officeDocument/2006/relationships/hyperlink" Target="../../../AppData/Local/Microsoft/Windows/INetCache/AppData/Local/Microsoft/Windows/INetCache/IE/Z6MIF5A2/Ranglisten%20Turnfeste/1977/Glarner-B&#252;ndner%20Kantonalturnfest%201977%20in%20N&#228;fels.pdf" TargetMode="External"/><Relationship Id="rId39" Type="http://schemas.openxmlformats.org/officeDocument/2006/relationships/hyperlink" Target="../../../AppData/Local/Microsoft/Windows/INetCache/AppData/Local/Microsoft/Windows/INetCache/IE/Z6MIF5A2/Ranglisten%20Turnfeste/1992/Kreisturnfest%201992%20Malters.pdf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../AppData/Local/Microsoft/Windows/INetCache/AppData/Local/Microsoft/Windows/INetCache/IE/Z6MIF5A2/Ranglisten%20Turnfeste/2014/Rangliste_VBTT_2014_Kompl_01.pdf" TargetMode="External"/><Relationship Id="rId3" Type="http://schemas.openxmlformats.org/officeDocument/2006/relationships/hyperlink" Target="../../../AppData/Local/Microsoft/Windows/INetCache/AppData/Local/Microsoft/Windows/INetCache/IE/Z6MIF5A2/Ranglisten%20Turnfeste/2008/Glarner%20Verbandsturntag%202008%20Glarus.pdf" TargetMode="External"/><Relationship Id="rId7" Type="http://schemas.openxmlformats.org/officeDocument/2006/relationships/hyperlink" Target="../../../AppData/Local/Microsoft/Windows/INetCache/AppData/Local/Microsoft/Windows/INetCache/IE/Z6MIF5A2/Ranglisten%20Turnfeste/2012/Glarner%20Verbandsturntag%20Netstal.pdf" TargetMode="External"/><Relationship Id="rId12" Type="http://schemas.openxmlformats.org/officeDocument/2006/relationships/hyperlink" Target="../../../AppData/Local/Microsoft/Windows/INetCache/AppData/Local/Microsoft/Windows/INetCache/IE/Z6MIF5A2/Ranglisten%20Turnfeste/2014/Rangliste_VBTT_2014_Kompl_01.pdf" TargetMode="External"/><Relationship Id="rId2" Type="http://schemas.openxmlformats.org/officeDocument/2006/relationships/hyperlink" Target="../../../AppData/Local/Microsoft/Windows/INetCache/AppData/Local/Microsoft/Windows/INetCache/IE/Z6MIF5A2/Ranglisten%20Turnfeste/2007/Glarner%20Verbandsturntag%202007%20Niederurnen.pdf" TargetMode="External"/><Relationship Id="rId1" Type="http://schemas.openxmlformats.org/officeDocument/2006/relationships/hyperlink" Target="../../../AppData/Local/Microsoft/Windows/INetCache/AppData/Local/Microsoft/Windows/INetCache/IE/Z6MIF5A2/Ranglisten%20Turnfeste/2006/Glarner%20Verbandsturntag%202006%20Niederurnen.pdf" TargetMode="External"/><Relationship Id="rId6" Type="http://schemas.openxmlformats.org/officeDocument/2006/relationships/hyperlink" Target="../../../AppData/Local/Microsoft/Windows/INetCache/AppData/Local/Microsoft/Windows/INetCache/IE/Z6MIF5A2/Ranglisten%20Turnfeste/2011/Glarner%20Verbandsturntag%202011%20Niederurnen.pdf" TargetMode="External"/><Relationship Id="rId11" Type="http://schemas.openxmlformats.org/officeDocument/2006/relationships/hyperlink" Target="../../../AppData/Local/Microsoft/Windows/INetCache/AppData/Local/Microsoft/Windows/INetCache/IE/Z6MIF5A2/Ranglisten%20Turnfeste/2014/Rangliste_VBTT_2014_Kompl_01.pdf" TargetMode="External"/><Relationship Id="rId5" Type="http://schemas.openxmlformats.org/officeDocument/2006/relationships/hyperlink" Target="../../../AppData/Local/Microsoft/Windows/INetCache/AppData/Local/Microsoft/Windows/INetCache/IE/Z6MIF5A2/Ranglisten%20Turnfeste/2010/Glarner%20Verbandsturntag%202010%20Netstal.pdf" TargetMode="External"/><Relationship Id="rId10" Type="http://schemas.openxmlformats.org/officeDocument/2006/relationships/hyperlink" Target="../../../AppData/Local/Microsoft/Windows/INetCache/AppData/Local/Microsoft/Windows/INetCache/IE/Z6MIF5A2/Ranglisten%20Turnfeste/2014/Rangliste_VBTT_2014_Kompl_01.pdf" TargetMode="External"/><Relationship Id="rId4" Type="http://schemas.openxmlformats.org/officeDocument/2006/relationships/hyperlink" Target="../../../AppData/Local/Microsoft/Windows/INetCache/AppData/Local/Microsoft/Windows/INetCache/IE/Z6MIF5A2/Ranglisten%20Turnfeste/2009/Glarner%20Verbandsturntag%202009%20Niederurnen.pdf" TargetMode="External"/><Relationship Id="rId9" Type="http://schemas.openxmlformats.org/officeDocument/2006/relationships/hyperlink" Target="../../../AppData/Local/Microsoft/Windows/INetCache/AppData/Local/Microsoft/Windows/INetCache/IE/Z6MIF5A2/Ranglisten%20Turnfeste/2013/VBTT_Rangliste_2013_kompl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../../../AppData/Local/Microsoft/Windows/INetCache/AppData/Local/Microsoft/Windows/INetCache/IE/Z6MIF5A2/Ranglisten%20Turnfeste/1987/Rangliste_1987_Kantonale_Sektionsmeisterschaften_Pfaeffikon-Freienbach.pdf" TargetMode="External"/><Relationship Id="rId13" Type="http://schemas.openxmlformats.org/officeDocument/2006/relationships/hyperlink" Target="../../../AppData/Local/Microsoft/Windows/INetCache/AppData/Local/Microsoft/Windows/INetCache/IE/Z6MIF5A2/Ranglisten%20Turnfeste/1992/Rangliste_1992_KSTV_Vereinsmeisterschaft_Einsiedeln.pdf" TargetMode="External"/><Relationship Id="rId18" Type="http://schemas.openxmlformats.org/officeDocument/2006/relationships/hyperlink" Target="../../../AppData/Local/Microsoft/Windows/INetCache/AppData/Local/Microsoft/Windows/INetCache/IE/Z6MIF5A2/Ranglisten%20Turnfeste/1997/Rangliste_1997_KSTV_Vereinsmeisterschaft_Seewen.pdf" TargetMode="External"/><Relationship Id="rId26" Type="http://schemas.openxmlformats.org/officeDocument/2006/relationships/hyperlink" Target="../../../AppData/Local/Microsoft/Windows/INetCache/AppData/Local/Microsoft/Windows/INetCache/IE/Z6MIF5A2/Ranglisten%20Turnfeste/2005/Rangliste_2005_KSTV_Vereinsmeisterschaft_Lachen.pdf" TargetMode="External"/><Relationship Id="rId39" Type="http://schemas.openxmlformats.org/officeDocument/2006/relationships/hyperlink" Target="../../../AppData/Local/Microsoft/Windows/INetCache/AppData/Local/Microsoft/Windows/INetCache/IE/Z6MIF5A2/Ranglisten%20Turnfeste/2014/Rangliste_VBTT_2014_Kompl_01.pdf" TargetMode="External"/><Relationship Id="rId3" Type="http://schemas.openxmlformats.org/officeDocument/2006/relationships/hyperlink" Target="../../../AppData/Local/Microsoft/Windows/INetCache/AppData/Local/Microsoft/Windows/INetCache/IE/Z6MIF5A2/Ranglisten%20Turnfeste/1982/Rangliste_1982_Kantonale_Sektionsmeisterschaften_Oberarth.pdf" TargetMode="External"/><Relationship Id="rId21" Type="http://schemas.openxmlformats.org/officeDocument/2006/relationships/hyperlink" Target="../../../AppData/Local/Microsoft/Windows/INetCache/AppData/Local/Microsoft/Windows/INetCache/IE/Z6MIF5A2/Ranglisten%20Turnfeste/2000/Rangliste_2000_KSTV_Vereinsmeisterschaft_Wollerau.pdf" TargetMode="External"/><Relationship Id="rId34" Type="http://schemas.openxmlformats.org/officeDocument/2006/relationships/hyperlink" Target="../../../AppData/Local/Microsoft/Windows/INetCache/AppData/Local/Microsoft/Windows/INetCache/IE/Z6MIF5A2/Ranglisten%20Turnfeste/2013/Rangliste_2013_KSTV_Vereinsmeisterschaft_Einsiedeln.pdf" TargetMode="External"/><Relationship Id="rId7" Type="http://schemas.openxmlformats.org/officeDocument/2006/relationships/hyperlink" Target="../../../AppData/Local/Microsoft/Windows/INetCache/AppData/Local/Microsoft/Windows/INetCache/IE/Z6MIF5A2/Ranglisten%20Turnfeste/1986/Rangliste_1986_Kantonale_Sektionsmeisterschaften_Brunnen.pdf" TargetMode="External"/><Relationship Id="rId12" Type="http://schemas.openxmlformats.org/officeDocument/2006/relationships/hyperlink" Target="../../../AppData/Local/Microsoft/Windows/INetCache/AppData/Local/Microsoft/Windows/INetCache/IE/Z6MIF5A2/Ranglisten%20Turnfeste/1991/Rangliste_1991_Kantonale_Sektionsmeisterschaften_Wangen.pdf" TargetMode="External"/><Relationship Id="rId17" Type="http://schemas.openxmlformats.org/officeDocument/2006/relationships/hyperlink" Target="../../../AppData/Local/Microsoft/Windows/INetCache/AppData/Local/Microsoft/Windows/INetCache/IE/Z6MIF5A2/Ranglisten%20Turnfeste/1996/Rangliste_1996_KSTV_Vereinsmeisterschaft_Wangen.pdf" TargetMode="External"/><Relationship Id="rId25" Type="http://schemas.openxmlformats.org/officeDocument/2006/relationships/hyperlink" Target="../../../AppData/Local/Microsoft/Windows/INetCache/AppData/Local/Microsoft/Windows/INetCache/IE/Z6MIF5A2/Ranglisten%20Turnfeste/2004/Rangliste_2004_KSTV_Vereinsmeisterschaft_Einsiedeln.pdf" TargetMode="External"/><Relationship Id="rId33" Type="http://schemas.openxmlformats.org/officeDocument/2006/relationships/hyperlink" Target="../../../AppData/Local/Microsoft/Windows/INetCache/AppData/Local/Microsoft/Windows/INetCache/IE/Z6MIF5A2/Ranglisten%20Turnfeste/2012/Rangliste%202012%20KSTV%20Vereinsmeisterschaft%20Reichenburg.pdf" TargetMode="External"/><Relationship Id="rId38" Type="http://schemas.openxmlformats.org/officeDocument/2006/relationships/hyperlink" Target="../../../AppData/Local/Microsoft/Windows/INetCache/AppData/Local/Microsoft/Windows/INetCache/IE/Z6MIF5A2/Ranglisten%20Turnfeste/2014/Rangliste_VBTT_2014_Kompl_01.pdf" TargetMode="External"/><Relationship Id="rId2" Type="http://schemas.openxmlformats.org/officeDocument/2006/relationships/hyperlink" Target="../../../AppData/Local/Microsoft/Windows/INetCache/AppData/Local/Microsoft/Windows/INetCache/IE/Z6MIF5A2/Ranglisten%20Turnfeste/1981/Rangliste_1981_Kantonale_Sektionsmeisterschaften_Siebnen.pdf" TargetMode="External"/><Relationship Id="rId16" Type="http://schemas.openxmlformats.org/officeDocument/2006/relationships/hyperlink" Target="../../../AppData/Local/Microsoft/Windows/INetCache/AppData/Local/Microsoft/Windows/INetCache/IE/Z6MIF5A2/Ranglisten%20Turnfeste/1995/Rangliste_1995_KSTV_Vereinsmeisterschaft_Schwyz.pdf" TargetMode="External"/><Relationship Id="rId20" Type="http://schemas.openxmlformats.org/officeDocument/2006/relationships/hyperlink" Target="../../../AppData/Local/Microsoft/Windows/INetCache/AppData/Local/Microsoft/Windows/INetCache/IE/Z6MIF5A2/Ranglisten%20Turnfeste/1999/Rangliste_1999_KSTV_Vereinsmeisterschaft_Lachen.pdf" TargetMode="External"/><Relationship Id="rId29" Type="http://schemas.openxmlformats.org/officeDocument/2006/relationships/hyperlink" Target="../../../AppData/Local/Microsoft/Windows/INetCache/AppData/Local/Microsoft/Windows/INetCache/IE/Z6MIF5A2/Ranglisten%20Turnfeste/2008/Rangliste_2008_KSTV_Vereinsmeisterschaft_Reichenburg.pdf" TargetMode="External"/><Relationship Id="rId41" Type="http://schemas.openxmlformats.org/officeDocument/2006/relationships/printerSettings" Target="../printerSettings/printerSettings4.bin"/><Relationship Id="rId1" Type="http://schemas.openxmlformats.org/officeDocument/2006/relationships/hyperlink" Target="../../../AppData/Local/Microsoft/Windows/INetCache/AppData/Local/Microsoft/Windows/INetCache/IE/Z6MIF5A2/Ranglisten%20Turnfeste/1980/Rangliste_1980_Kantonale_Sektionsmeisterschaften_Siebnen.pdf" TargetMode="External"/><Relationship Id="rId6" Type="http://schemas.openxmlformats.org/officeDocument/2006/relationships/hyperlink" Target="../../../AppData/Local/Microsoft/Windows/INetCache/AppData/Local/Microsoft/Windows/INetCache/IE/Z6MIF5A2/Ranglisten%20Turnfeste/1985/Rangliste_1985_Kantonale_Sektionsmeisterschaften_Wangen.pdf" TargetMode="External"/><Relationship Id="rId11" Type="http://schemas.openxmlformats.org/officeDocument/2006/relationships/hyperlink" Target="../../../AppData/Local/Microsoft/Windows/INetCache/AppData/Local/Microsoft/Windows/INetCache/IE/Z6MIF5A2/Ranglisten%20Turnfeste/1990/Rangliste_1990_Kantonale_Sektionsmeisterschaften_Arth.pdf" TargetMode="External"/><Relationship Id="rId24" Type="http://schemas.openxmlformats.org/officeDocument/2006/relationships/hyperlink" Target="../../../AppData/Local/Microsoft/Windows/INetCache/AppData/Local/Microsoft/Windows/INetCache/IE/Z6MIF5A2/Ranglisten%20Turnfeste/2003/Rangliste_2003_KSTV_Vereinsmeisterschaft_Siebnen.pdf" TargetMode="External"/><Relationship Id="rId32" Type="http://schemas.openxmlformats.org/officeDocument/2006/relationships/hyperlink" Target="../../../AppData/Local/Microsoft/Windows/INetCache/AppData/Local/Microsoft/Windows/INetCache/IE/Z6MIF5A2/Ranglisten%20Turnfeste/2011/Rangliste_2011_KSTV_Vereinsmeisterschaft_Wangen.pdf" TargetMode="External"/><Relationship Id="rId37" Type="http://schemas.openxmlformats.org/officeDocument/2006/relationships/hyperlink" Target="../../../AppData/Local/Microsoft/Windows/INetCache/AppData/Local/Microsoft/Windows/INetCache/IE/Z6MIF5A2/Ranglisten%20Turnfeste/2014/Rangliste_VBTT_2014_Kompl_01.pdf" TargetMode="External"/><Relationship Id="rId40" Type="http://schemas.openxmlformats.org/officeDocument/2006/relationships/hyperlink" Target="../../../AppData/Local/Microsoft/Windows/INetCache/AppData/Local/Microsoft/Windows/INetCache/IE/Z6MIF5A2/Ranglisten%20Turnfeste/2014/Rangliste_VBTT_2014_Kompl_01.pdf" TargetMode="External"/><Relationship Id="rId5" Type="http://schemas.openxmlformats.org/officeDocument/2006/relationships/hyperlink" Target="../../../AppData/Local/Microsoft/Windows/INetCache/AppData/Local/Microsoft/Windows/INetCache/IE/Z6MIF5A2/Ranglisten%20Turnfeste/1984/Rangliste_1984_Kantonale_Sektionsmeisterschaften_Oberarth.pdf" TargetMode="External"/><Relationship Id="rId15" Type="http://schemas.openxmlformats.org/officeDocument/2006/relationships/hyperlink" Target="../../../AppData/Local/Microsoft/Windows/INetCache/AppData/Local/Microsoft/Windows/INetCache/IE/Z6MIF5A2/Ranglisten%20Turnfeste/1994/Rangliste_1994_KSTV_Vereinsmeisterschaft_Pfaeffikon-Freienbach.pdf" TargetMode="External"/><Relationship Id="rId23" Type="http://schemas.openxmlformats.org/officeDocument/2006/relationships/hyperlink" Target="../../../AppData/Local/Microsoft/Windows/INetCache/AppData/Local/Microsoft/Windows/INetCache/IE/Z6MIF5A2/Ranglisten%20Turnfeste/2002/Rangliste_2002_KSTV_Vereinsmeisterschaft_Reichenburg.pdf" TargetMode="External"/><Relationship Id="rId28" Type="http://schemas.openxmlformats.org/officeDocument/2006/relationships/hyperlink" Target="../../../AppData/Local/Microsoft/Windows/INetCache/AppData/Local/Microsoft/Windows/INetCache/IE/Z6MIF5A2/Ranglisten%20Turnfeste/2007/Rangliste_2007_KSTV_Vereinsmeisterschaft_Einsiedeln.pdf" TargetMode="External"/><Relationship Id="rId36" Type="http://schemas.openxmlformats.org/officeDocument/2006/relationships/hyperlink" Target="../../../AppData/Local/Microsoft/Windows/INetCache/AppData/Local/Microsoft/Windows/INetCache/IE/Z6MIF5A2/Ranglisten%20Turnfeste/2014/Rangliste_VBTT_2014_Kompl_01.pdf" TargetMode="External"/><Relationship Id="rId10" Type="http://schemas.openxmlformats.org/officeDocument/2006/relationships/hyperlink" Target="../../../AppData/Local/Microsoft/Windows/INetCache/AppData/Local/Microsoft/Windows/INetCache/IE/Z6MIF5A2/Ranglisten%20Turnfeste/1989/Rangliste_1989_Kantonale_Sektionsmeisterschaften_Lachen.pdf" TargetMode="External"/><Relationship Id="rId19" Type="http://schemas.openxmlformats.org/officeDocument/2006/relationships/hyperlink" Target="../../../AppData/Local/Microsoft/Windows/INetCache/AppData/Local/Microsoft/Windows/INetCache/IE/Z6MIF5A2/Ranglisten%20Turnfeste/1998/Rangliste_1998_KSTV_Vereinsmeisterschaft_Wangen.pdf" TargetMode="External"/><Relationship Id="rId31" Type="http://schemas.openxmlformats.org/officeDocument/2006/relationships/hyperlink" Target="../../../AppData/Local/Microsoft/Windows/INetCache/AppData/Local/Microsoft/Windows/INetCache/IE/Z6MIF5A2/Ranglisten%20Turnfeste/2010/Rangliste_2010_KSTV_Vereinsmeisterschaft_Tuggen.pdf" TargetMode="External"/><Relationship Id="rId4" Type="http://schemas.openxmlformats.org/officeDocument/2006/relationships/hyperlink" Target="../../../AppData/Local/Microsoft/Windows/INetCache/AppData/Local/Microsoft/Windows/INetCache/IE/Z6MIF5A2/Ranglisten%20Turnfeste/1983/Rangliste_1983_Kantonale_Sektionsmeisterschaften_Buttikon-Schuebelbach.pdf" TargetMode="External"/><Relationship Id="rId9" Type="http://schemas.openxmlformats.org/officeDocument/2006/relationships/hyperlink" Target="../../../AppData/Local/Microsoft/Windows/INetCache/AppData/Local/Microsoft/Windows/INetCache/IE/Z6MIF5A2/Ranglisten%20Turnfeste/1988/Rangliste_1988_Kantonale_Sektionsmeisterschaften_Schwyz.pdf" TargetMode="External"/><Relationship Id="rId14" Type="http://schemas.openxmlformats.org/officeDocument/2006/relationships/hyperlink" Target="../../../AppData/Local/Microsoft/Windows/INetCache/AppData/Local/Microsoft/Windows/INetCache/IE/Z6MIF5A2/Ranglisten%20Turnfeste/1993/Rangliste_1993_KSTV_Vereinsmeisterschaft_Brunnen.pdf" TargetMode="External"/><Relationship Id="rId22" Type="http://schemas.openxmlformats.org/officeDocument/2006/relationships/hyperlink" Target="../../../AppData/Local/Microsoft/Windows/INetCache/AppData/Local/Microsoft/Windows/INetCache/IE/Z6MIF5A2/Ranglisten%20Turnfeste/2001/Rangliste_2001_KSTV_Vereinsmeisterschaft_Lachen.pdf" TargetMode="External"/><Relationship Id="rId27" Type="http://schemas.openxmlformats.org/officeDocument/2006/relationships/hyperlink" Target="../../../AppData/Local/Microsoft/Windows/INetCache/AppData/Local/Microsoft/Windows/INetCache/IE/Z6MIF5A2/Ranglisten%20Turnfeste/2006/Rangliste_2006_KSTV_Vereinsmeisterschaft_Wangen.pdf" TargetMode="External"/><Relationship Id="rId30" Type="http://schemas.openxmlformats.org/officeDocument/2006/relationships/hyperlink" Target="../../../AppData/Local/Microsoft/Windows/INetCache/AppData/Local/Microsoft/Windows/INetCache/IE/Z6MIF5A2/Ranglisten%20Turnfeste/2009/Rangliste_2009_KSTV_Vereinsmeisterschaft_Brunnen.pdf" TargetMode="External"/><Relationship Id="rId35" Type="http://schemas.openxmlformats.org/officeDocument/2006/relationships/hyperlink" Target="../../../AppData/Local/Microsoft/Windows/INetCache/AppData/Local/Microsoft/Windows/INetCache/IE/Z6MIF5A2/Ranglisten%20Turnfeste/2014/Rangliste-KVM-201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../../../AppData/Local/Microsoft/Windows/INetCache/AppData/Local/Microsoft/Windows/INetCache/IE/Z6MIF5A2/Ranglisten%20Turnfeste/1984/Jubil&#228;ums-Cup%201984%20in%20Cham.pdf" TargetMode="External"/><Relationship Id="rId13" Type="http://schemas.openxmlformats.org/officeDocument/2006/relationships/hyperlink" Target="../../../AppData/Local/Microsoft/Windows/INetCache/AppData/Local/Microsoft/Windows/INetCache/IE/Z6MIF5A2/Ranglisten%20Turnfeste/1987/Nationales%20Sektionsturnen%201987%20in%20Egg.pdf" TargetMode="External"/><Relationship Id="rId18" Type="http://schemas.openxmlformats.org/officeDocument/2006/relationships/hyperlink" Target="../../../AppData/Local/Microsoft/Windows/INetCache/AppData/Local/Microsoft/Windows/INetCache/IE/Z6MIF5A2/Ranglisten%20Turnfeste/1989/Nationales%20Sektionsturnen%201989%20in%20Egg.pdf" TargetMode="External"/><Relationship Id="rId26" Type="http://schemas.openxmlformats.org/officeDocument/2006/relationships/hyperlink" Target="../../../AppData/Local/Microsoft/Windows/INetCache/AppData/Local/Microsoft/Windows/INetCache/IE/Z6MIF5A2/Ranglisten%20Turnfeste/1993/L&#228;gerncup%201993%20in%20Wettingen.pdf" TargetMode="External"/><Relationship Id="rId39" Type="http://schemas.openxmlformats.org/officeDocument/2006/relationships/hyperlink" Target="../../../AppData/Local/Microsoft/Windows/INetCache/AppData/Local/Microsoft/Windows/INetCache/IE/Z6MIF5A2/Ranglisten%20Turnfeste/1999/Nationales%20Sektionsturnen%201999%20in%20Egg.pdf" TargetMode="External"/><Relationship Id="rId3" Type="http://schemas.openxmlformats.org/officeDocument/2006/relationships/hyperlink" Target="../../../AppData/Local/Microsoft/Windows/INetCache/AppData/Local/Microsoft/Windows/INetCache/IE/Z6MIF5A2/Ranglisten%20Turnfeste/1973/Rangliste_1973_Kantonaler_Gruppenwettkampf_Sektionsturnen_Kuessnacht.pdf" TargetMode="External"/><Relationship Id="rId21" Type="http://schemas.openxmlformats.org/officeDocument/2006/relationships/hyperlink" Target="../../../AppData/Local/Microsoft/Windows/INetCache/AppData/Local/Microsoft/Windows/INetCache/IE/Z6MIF5A2/Ranglisten%20Turnfeste/1991/L&#228;gerncup%201991%20in%20Wettingen.pdf" TargetMode="External"/><Relationship Id="rId34" Type="http://schemas.openxmlformats.org/officeDocument/2006/relationships/hyperlink" Target="../../../AppData/Local/Microsoft/Windows/INetCache/AppData/Local/Microsoft/Windows/INetCache/IE/Z6MIF5A2/Ranglisten%20Turnfeste/1997/Nationales%20Sektionsturnen%201997%20in%20Egg.pdf" TargetMode="External"/><Relationship Id="rId42" Type="http://schemas.openxmlformats.org/officeDocument/2006/relationships/hyperlink" Target="../../../AppData/Local/Microsoft/Windows/INetCache/AppData/Local/Microsoft/Windows/INetCache/IE/Z6MIF5A2/Ranglisten%20Turnfeste/2001/18.%20Nationales%20Sektionsturnen%202001%20in%20Egg.pdf" TargetMode="External"/><Relationship Id="rId7" Type="http://schemas.openxmlformats.org/officeDocument/2006/relationships/hyperlink" Target="../../../AppData/Local/Microsoft/Windows/INetCache/AppData/Local/Microsoft/Windows/INetCache/IE/Z6MIF5A2/Ranglisten%20Turnfeste/1980/4.%20L&#228;gerncup%20im%20Sektionsturnen%201980%20in%20Wettingen.pdf" TargetMode="External"/><Relationship Id="rId12" Type="http://schemas.openxmlformats.org/officeDocument/2006/relationships/hyperlink" Target="../../../AppData/Local/Microsoft/Windows/INetCache/AppData/Local/Microsoft/Windows/INetCache/IE/Z6MIF5A2/Ranglisten%20Turnfeste/1986/Nationales%20Sektionsturnen%201986%20in%20Egg.pdf" TargetMode="External"/><Relationship Id="rId17" Type="http://schemas.openxmlformats.org/officeDocument/2006/relationships/hyperlink" Target="../../../AppData/Local/Microsoft/Windows/INetCache/AppData/Local/Microsoft/Windows/INetCache/IE/Z6MIF5A2/Ranglisten%20Turnfeste/1989/L&#228;gerncup%201989%20in%20Wettingen.pdf" TargetMode="External"/><Relationship Id="rId25" Type="http://schemas.openxmlformats.org/officeDocument/2006/relationships/hyperlink" Target="../../../AppData/Local/Microsoft/Windows/INetCache/AppData/Local/Microsoft/Windows/INetCache/IE/Z6MIF5A2/Ranglisten%20Turnfeste/1992/Nationales%20Sektionsturnen%201992%20in%20Egg.pdf" TargetMode="External"/><Relationship Id="rId33" Type="http://schemas.openxmlformats.org/officeDocument/2006/relationships/hyperlink" Target="../../../AppData/Local/Microsoft/Windows/INetCache/AppData/Local/Microsoft/Windows/INetCache/IE/Z6MIF5A2/Ranglisten%20Turnfeste/1996/Rothrister%20Gym-Cup%201996%20in%20Rothrist.pdf" TargetMode="External"/><Relationship Id="rId38" Type="http://schemas.openxmlformats.org/officeDocument/2006/relationships/hyperlink" Target="../../../AppData/Local/Microsoft/Windows/INetCache/AppData/Local/Microsoft/Windows/INetCache/IE/Z6MIF5A2/Ranglisten%20Turnfeste/1999/L&#228;gerncup%20im%20Vereinsturnen%201999%20in%20Wettingen.pdf" TargetMode="External"/><Relationship Id="rId46" Type="http://schemas.openxmlformats.org/officeDocument/2006/relationships/hyperlink" Target="../../../AppData/Local/Microsoft/Windows/INetCache/AppData/Local/Microsoft/Windows/INetCache/IE/Z6MIF5A2/Ranglisten%20Turnfeste/2004/Munotcup%202004%20Schaffhausen.pdf" TargetMode="External"/><Relationship Id="rId2" Type="http://schemas.openxmlformats.org/officeDocument/2006/relationships/hyperlink" Target="../../../AppData/Local/Microsoft/Windows/INetCache/AppData/Local/Microsoft/Windows/INetCache/IE/Z6MIF5A2/Ranglisten%20Turnfeste/1973/Rangliste_1973_Kantonaler_Gruppenwettkampf_Sektionsturnen_Kuessnacht.pdf" TargetMode="External"/><Relationship Id="rId16" Type="http://schemas.openxmlformats.org/officeDocument/2006/relationships/hyperlink" Target="../../../AppData/Local/Microsoft/Windows/INetCache/AppData/Local/Microsoft/Windows/INetCache/IE/Z6MIF5A2/Ranglisten%20Turnfeste/1988/Nationales%20Sektionsturnen%201988%20in%20Egg.pdf" TargetMode="External"/><Relationship Id="rId20" Type="http://schemas.openxmlformats.org/officeDocument/2006/relationships/hyperlink" Target="../../../AppData/Local/Microsoft/Windows/INetCache/AppData/Local/Microsoft/Windows/INetCache/IE/Z6MIF5A2/Ranglisten%20Turnfeste/1990/Nationales%20Sektionsturnen%201990%20in%20Egg.pdf" TargetMode="External"/><Relationship Id="rId29" Type="http://schemas.openxmlformats.org/officeDocument/2006/relationships/hyperlink" Target="../../../AppData/Local/Microsoft/Windows/INetCache/AppData/Local/Microsoft/Windows/INetCache/IE/Z6MIF5A2/Ranglisten%20Turnfeste/1994/L&#228;gerncup%20im%20Sektionsturnen%201994%20in%20Wettingen.pdf" TargetMode="External"/><Relationship Id="rId41" Type="http://schemas.openxmlformats.org/officeDocument/2006/relationships/hyperlink" Target="../../../AppData/Local/Microsoft/Windows/INetCache/AppData/Local/Microsoft/Windows/INetCache/IE/Z6MIF5A2/Ranglisten%20Turnfeste/2000/17.%20Nationales%20Sektionsturnen%202000%20in%20Egg.pdf" TargetMode="External"/><Relationship Id="rId1" Type="http://schemas.openxmlformats.org/officeDocument/2006/relationships/hyperlink" Target="../../../AppData/Local/Microsoft/Windows/INetCache/AppData/Local/Microsoft/Windows/INetCache/IE/Z6MIF5A2/Ranglisten%20Turnfeste/1973/Rangliste_1973_Kantonaler_Gruppenwettkampf_Sektionsturnen_Kuessnacht.pdf" TargetMode="External"/><Relationship Id="rId6" Type="http://schemas.openxmlformats.org/officeDocument/2006/relationships/hyperlink" Target="../../../AppData/Local/Microsoft/Windows/INetCache/AppData/Local/Microsoft/Windows/INetCache/IE/Z6MIF5A2/Ranglisten%20Turnfeste/1980/4.%20L&#228;gerncup%20im%20Sektionsturnen%201980%20in%20Wettingen.pdf" TargetMode="External"/><Relationship Id="rId11" Type="http://schemas.openxmlformats.org/officeDocument/2006/relationships/hyperlink" Target="../../../AppData/Local/Microsoft/Windows/INetCache/AppData/Local/Microsoft/Windows/INetCache/IE/Z6MIF5A2/Ranglisten%20Turnfeste/1986/10.%20L&#228;gerncup%20im%20Sektionsturnen%201986%20in%20Wettingen.pdf" TargetMode="External"/><Relationship Id="rId24" Type="http://schemas.openxmlformats.org/officeDocument/2006/relationships/hyperlink" Target="../../../AppData/Local/Microsoft/Windows/INetCache/AppData/Local/Microsoft/Windows/INetCache/IE/Z6MIF5A2/Ranglisten%20Turnfeste/1992/L&#228;gerncup%201992%20in%20Wettingen.pdf" TargetMode="External"/><Relationship Id="rId32" Type="http://schemas.openxmlformats.org/officeDocument/2006/relationships/hyperlink" Target="../../../AppData/Local/Microsoft/Windows/INetCache/AppData/Local/Microsoft/Windows/INetCache/IE/Z6MIF5A2/Ranglisten%20Turnfeste/1996/Jubil&#228;umscup%201996%20in%20Buttikon-Sch&#252;belbach.pdf" TargetMode="External"/><Relationship Id="rId37" Type="http://schemas.openxmlformats.org/officeDocument/2006/relationships/hyperlink" Target="../../../AppData/Local/Microsoft/Windows/INetCache/AppData/Local/Microsoft/Windows/INetCache/IE/Z6MIF5A2/Ranglisten%20Turnfeste/1998/Nationales%20Sektionsturnen%201998%20in%20Egg.pdf" TargetMode="External"/><Relationship Id="rId40" Type="http://schemas.openxmlformats.org/officeDocument/2006/relationships/hyperlink" Target="../../../AppData/Local/Microsoft/Windows/INetCache/AppData/Local/Microsoft/Windows/INetCache/IE/Z6MIF5A2/Ranglisten%20Turnfeste/2000/24.%20L&#228;gerncup%20im%20Vereinsturnen%202000%20in%20Wettingen.pdf" TargetMode="External"/><Relationship Id="rId45" Type="http://schemas.openxmlformats.org/officeDocument/2006/relationships/hyperlink" Target="../../../AppData/Local/Microsoft/Windows/INetCache/AppData/Local/Microsoft/Windows/INetCache/IE/Z6MIF5A2/Ranglisten%20Turnfeste/2003/Gym-Cup%202003%20in%20Reiden.pdf" TargetMode="External"/><Relationship Id="rId5" Type="http://schemas.openxmlformats.org/officeDocument/2006/relationships/hyperlink" Target="../../../AppData/Local/Microsoft/Windows/INetCache/AppData/Local/Microsoft/Windows/INetCache/IE/Z6MIF5A2/Ranglisten%20Turnfeste/1978/Sektionswettkampf%201984%20in%20Uster.pdf" TargetMode="External"/><Relationship Id="rId15" Type="http://schemas.openxmlformats.org/officeDocument/2006/relationships/hyperlink" Target="../../../AppData/Local/Microsoft/Windows/INetCache/AppData/Local/Microsoft/Windows/INetCache/IE/Z6MIF5A2/Ranglisten%20Turnfeste/1988/Nationales%20Sektionsturnen%201988%20in%20Egg.pdf" TargetMode="External"/><Relationship Id="rId23" Type="http://schemas.openxmlformats.org/officeDocument/2006/relationships/hyperlink" Target="../../../AppData/Local/Microsoft/Windows/INetCache/AppData/Local/Microsoft/Windows/INetCache/IE/Z6MIF5A2/Ranglisten%20Turnfeste/1991/Jubil&#228;umscup%201991%20in%20Cham.pdf" TargetMode="External"/><Relationship Id="rId28" Type="http://schemas.openxmlformats.org/officeDocument/2006/relationships/hyperlink" Target="../../../AppData/Local/Microsoft/Windows/INetCache/AppData/Local/Microsoft/Windows/INetCache/IE/Z6MIF5A2/Ranglisten%20Turnfeste/1994/L&#228;gerncup%20im%20Sektionsturnen%201994%20in%20Wettingen.pdf" TargetMode="External"/><Relationship Id="rId36" Type="http://schemas.openxmlformats.org/officeDocument/2006/relationships/hyperlink" Target="../../../AppData/Local/Microsoft/Windows/INetCache/AppData/Local/Microsoft/Windows/INetCache/IE/Z6MIF5A2/Ranglisten%20Turnfeste/1998/L&#228;gerncup%20im%20Vereinsturnen%201998%20in%20Wettingen.pdf" TargetMode="External"/><Relationship Id="rId10" Type="http://schemas.openxmlformats.org/officeDocument/2006/relationships/hyperlink" Target="../../../AppData/Local/Microsoft/Windows/INetCache/AppData/Local/Microsoft/Windows/INetCache/IE/Z6MIF5A2/Ranglisten%20Turnfeste/1985/Nationales%20Sektionsturnen%201985%20in%20Egg.pdf" TargetMode="External"/><Relationship Id="rId19" Type="http://schemas.openxmlformats.org/officeDocument/2006/relationships/hyperlink" Target="../../../AppData/Local/Microsoft/Windows/INetCache/AppData/Local/Microsoft/Windows/INetCache/IE/Z6MIF5A2/Ranglisten%20Turnfeste/1990/L&#228;gerncup%201990%20in%20Wettingen.pdf" TargetMode="External"/><Relationship Id="rId31" Type="http://schemas.openxmlformats.org/officeDocument/2006/relationships/hyperlink" Target="../../../AppData/Local/Microsoft/Windows/INetCache/AppData/Local/Microsoft/Windows/INetCache/IE/Z6MIF5A2/Ranglisten%20Turnfeste/1995/Rothrister%20Gym-Cup%201995%20in%20Rothrist.pdf" TargetMode="External"/><Relationship Id="rId44" Type="http://schemas.openxmlformats.org/officeDocument/2006/relationships/hyperlink" Target="../../../AppData/Local/Microsoft/Windows/INetCache/AppData/Local/Microsoft/Windows/INetCache/IE/Z6MIF5A2/Ranglisten%20Turnfeste/2002/Gym-Cup%202002%20in%20Reiden.pdf" TargetMode="External"/><Relationship Id="rId4" Type="http://schemas.openxmlformats.org/officeDocument/2006/relationships/hyperlink" Target="../../../AppData/Local/Microsoft/Windows/INetCache/AppData/Local/Microsoft/Windows/INetCache/IE/Z6MIF5A2/Ranglisten%20Turnfeste/1978/Sektionswettkampf%201984%20in%20Uster.pdf" TargetMode="External"/><Relationship Id="rId9" Type="http://schemas.openxmlformats.org/officeDocument/2006/relationships/hyperlink" Target="../../../AppData/Local/Microsoft/Windows/INetCache/AppData/Local/Microsoft/Windows/INetCache/IE/Z6MIF5A2/Ranglisten%20Turnfeste/1985/9.%20L&#228;gerncup%20im%20Sektionsturnen%201985%20in%20Wettingen.pdf" TargetMode="External"/><Relationship Id="rId14" Type="http://schemas.openxmlformats.org/officeDocument/2006/relationships/hyperlink" Target="../../../AppData/Local/Microsoft/Windows/INetCache/AppData/Local/Microsoft/Windows/INetCache/IE/Z6MIF5A2/Ranglisten%20Turnfeste/1988/L&#228;gerncup%201988%20in%20Wettingen.pdf" TargetMode="External"/><Relationship Id="rId22" Type="http://schemas.openxmlformats.org/officeDocument/2006/relationships/hyperlink" Target="../../../AppData/Local/Microsoft/Windows/INetCache/AppData/Local/Microsoft/Windows/INetCache/IE/Z6MIF5A2/Ranglisten%20Turnfeste/1991/Nationales%20Sektionsturnen%201991%20in%20Egg.pdf" TargetMode="External"/><Relationship Id="rId27" Type="http://schemas.openxmlformats.org/officeDocument/2006/relationships/hyperlink" Target="../../../AppData/Local/Microsoft/Windows/INetCache/AppData/Local/Microsoft/Windows/INetCache/IE/Z6MIF5A2/Ranglisten%20Turnfeste/1993/Nationales%20Sektionsturnen%201993%20in%20Egg.pdf" TargetMode="External"/><Relationship Id="rId30" Type="http://schemas.openxmlformats.org/officeDocument/2006/relationships/hyperlink" Target="../../../AppData/Local/Microsoft/Windows/INetCache/AppData/Local/Microsoft/Windows/INetCache/IE/Z6MIF5A2/Ranglisten%20Turnfeste/1995/Gym-Cup%201995%20in%20Reiden.pdf" TargetMode="External"/><Relationship Id="rId35" Type="http://schemas.openxmlformats.org/officeDocument/2006/relationships/hyperlink" Target="../../../AppData/Local/Microsoft/Windows/INetCache/AppData/Local/Microsoft/Windows/INetCache/IE/Z6MIF5A2/Ranglisten%20Turnfeste/1997/Gym-Cup%201997%20in%20Reiden.pdf" TargetMode="External"/><Relationship Id="rId43" Type="http://schemas.openxmlformats.org/officeDocument/2006/relationships/hyperlink" Target="../../../AppData/Local/Microsoft/Windows/INetCache/AppData/Local/Microsoft/Windows/INetCache/IE/Z6MIF5A2/Ranglisten%20Turnfeste/2001/Gym-Cup%202001%20in%20Reiden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85"/>
  <sheetViews>
    <sheetView tabSelected="1" workbookViewId="0">
      <selection activeCell="J145" sqref="J145"/>
    </sheetView>
  </sheetViews>
  <sheetFormatPr baseColWidth="10" defaultRowHeight="12.75"/>
  <cols>
    <col min="1" max="1" width="5" bestFit="1" customWidth="1"/>
    <col min="2" max="2" width="16.42578125" style="10" bestFit="1" customWidth="1"/>
    <col min="3" max="3" width="8.42578125" bestFit="1" customWidth="1"/>
    <col min="4" max="4" width="14.85546875" bestFit="1" customWidth="1"/>
    <col min="5" max="5" width="11.42578125" customWidth="1"/>
    <col min="6" max="6" width="9.28515625" bestFit="1" customWidth="1"/>
    <col min="7" max="7" width="15.28515625" customWidth="1"/>
  </cols>
  <sheetData>
    <row r="1" spans="1:7" ht="27" thickBot="1">
      <c r="A1" s="782" t="s">
        <v>417</v>
      </c>
      <c r="B1" s="783"/>
      <c r="C1" s="783"/>
      <c r="D1" s="783"/>
      <c r="E1" s="783"/>
      <c r="F1" s="783"/>
      <c r="G1" s="784"/>
    </row>
    <row r="2" spans="1:7" ht="14.25">
      <c r="A2" s="152"/>
      <c r="B2" s="154"/>
      <c r="C2" s="152"/>
      <c r="D2" s="152"/>
      <c r="E2" s="152"/>
      <c r="F2" s="152"/>
      <c r="G2" s="153"/>
    </row>
    <row r="3" spans="1:7" ht="14.25">
      <c r="A3" s="785" t="s">
        <v>418</v>
      </c>
      <c r="B3" s="785"/>
      <c r="C3" s="785"/>
      <c r="D3" s="785"/>
      <c r="E3" s="785"/>
      <c r="F3" s="785"/>
      <c r="G3" s="153"/>
    </row>
    <row r="4" spans="1:7" ht="14.25">
      <c r="A4" s="152"/>
      <c r="B4" s="154"/>
      <c r="C4" s="152"/>
      <c r="D4" s="152"/>
      <c r="E4" s="152"/>
      <c r="F4" s="152"/>
      <c r="G4" s="153"/>
    </row>
    <row r="5" spans="1:7">
      <c r="A5" s="125" t="s">
        <v>0</v>
      </c>
      <c r="B5" s="173" t="s">
        <v>2</v>
      </c>
      <c r="C5" s="155" t="s">
        <v>3</v>
      </c>
      <c r="D5" s="155" t="s">
        <v>419</v>
      </c>
      <c r="E5" s="155" t="s">
        <v>398</v>
      </c>
      <c r="F5" s="155"/>
      <c r="G5" s="156" t="s">
        <v>430</v>
      </c>
    </row>
    <row r="6" spans="1:7">
      <c r="A6" s="157"/>
      <c r="B6" s="174"/>
      <c r="C6" s="158"/>
      <c r="D6" s="159" t="s">
        <v>425</v>
      </c>
      <c r="E6" s="158"/>
      <c r="F6" s="158"/>
      <c r="G6" s="160"/>
    </row>
    <row r="7" spans="1:7">
      <c r="A7" s="135">
        <v>1978</v>
      </c>
      <c r="B7" s="568" t="s">
        <v>73</v>
      </c>
      <c r="C7" s="161">
        <v>6</v>
      </c>
      <c r="D7" s="161">
        <v>28.73</v>
      </c>
      <c r="E7" s="161"/>
      <c r="F7" s="161" t="s">
        <v>420</v>
      </c>
      <c r="G7" s="162" t="s">
        <v>435</v>
      </c>
    </row>
    <row r="8" spans="1:7">
      <c r="A8" s="132">
        <v>1979</v>
      </c>
      <c r="B8" s="569" t="s">
        <v>77</v>
      </c>
      <c r="C8" s="149">
        <v>4</v>
      </c>
      <c r="D8" s="149">
        <v>29.13</v>
      </c>
      <c r="E8" s="149"/>
      <c r="F8" s="149" t="s">
        <v>420</v>
      </c>
      <c r="G8" s="162" t="s">
        <v>435</v>
      </c>
    </row>
    <row r="9" spans="1:7">
      <c r="A9" s="766">
        <v>1980</v>
      </c>
      <c r="B9" s="770" t="s">
        <v>82</v>
      </c>
      <c r="C9" s="788">
        <v>4</v>
      </c>
      <c r="D9" s="163">
        <v>29</v>
      </c>
      <c r="E9" s="148"/>
      <c r="F9" s="148" t="s">
        <v>420</v>
      </c>
      <c r="G9" s="164" t="s">
        <v>431</v>
      </c>
    </row>
    <row r="10" spans="1:7">
      <c r="A10" s="767"/>
      <c r="B10" s="771"/>
      <c r="C10" s="769"/>
      <c r="D10" s="149">
        <v>28.88</v>
      </c>
      <c r="E10" s="149"/>
      <c r="F10" s="149" t="s">
        <v>421</v>
      </c>
      <c r="G10" s="165"/>
    </row>
    <row r="11" spans="1:7">
      <c r="A11" s="132">
        <v>1984</v>
      </c>
      <c r="B11" s="569" t="s">
        <v>72</v>
      </c>
      <c r="C11" s="149">
        <v>6</v>
      </c>
      <c r="D11" s="166">
        <v>29.2</v>
      </c>
      <c r="E11" s="149"/>
      <c r="F11" s="149" t="s">
        <v>420</v>
      </c>
      <c r="G11" s="162" t="s">
        <v>435</v>
      </c>
    </row>
    <row r="12" spans="1:7">
      <c r="A12" s="766">
        <v>1985</v>
      </c>
      <c r="B12" s="770" t="s">
        <v>97</v>
      </c>
      <c r="C12" s="778">
        <v>3</v>
      </c>
      <c r="D12" s="148">
        <v>29.33</v>
      </c>
      <c r="E12" s="148"/>
      <c r="F12" s="148" t="s">
        <v>420</v>
      </c>
      <c r="G12" s="164" t="s">
        <v>432</v>
      </c>
    </row>
    <row r="13" spans="1:7">
      <c r="A13" s="767"/>
      <c r="B13" s="771"/>
      <c r="C13" s="779"/>
      <c r="D13" s="149">
        <v>29.32</v>
      </c>
      <c r="E13" s="149"/>
      <c r="F13" s="149" t="s">
        <v>421</v>
      </c>
      <c r="G13" s="165"/>
    </row>
    <row r="14" spans="1:7">
      <c r="A14" s="766">
        <v>1986</v>
      </c>
      <c r="B14" s="770" t="s">
        <v>77</v>
      </c>
      <c r="C14" s="786">
        <v>1</v>
      </c>
      <c r="D14" s="148">
        <v>29.33</v>
      </c>
      <c r="E14" s="148"/>
      <c r="F14" s="148" t="s">
        <v>420</v>
      </c>
      <c r="G14" s="164" t="s">
        <v>433</v>
      </c>
    </row>
    <row r="15" spans="1:7">
      <c r="A15" s="767"/>
      <c r="B15" s="771"/>
      <c r="C15" s="787"/>
      <c r="D15" s="149">
        <v>29.47</v>
      </c>
      <c r="E15" s="149"/>
      <c r="F15" s="149" t="s">
        <v>421</v>
      </c>
      <c r="G15" s="165"/>
    </row>
    <row r="16" spans="1:7">
      <c r="A16" s="766">
        <v>1987</v>
      </c>
      <c r="B16" s="770" t="s">
        <v>99</v>
      </c>
      <c r="C16" s="764">
        <v>2</v>
      </c>
      <c r="D16" s="148">
        <v>29.47</v>
      </c>
      <c r="E16" s="148"/>
      <c r="F16" s="148" t="s">
        <v>420</v>
      </c>
      <c r="G16" s="164" t="s">
        <v>434</v>
      </c>
    </row>
    <row r="17" spans="1:7">
      <c r="A17" s="767"/>
      <c r="B17" s="771"/>
      <c r="C17" s="765"/>
      <c r="D17" s="149">
        <v>29.56</v>
      </c>
      <c r="E17" s="149"/>
      <c r="F17" s="149" t="s">
        <v>421</v>
      </c>
      <c r="G17" s="165"/>
    </row>
    <row r="18" spans="1:7">
      <c r="A18" s="766">
        <v>1988</v>
      </c>
      <c r="B18" s="770" t="s">
        <v>100</v>
      </c>
      <c r="C18" s="781">
        <v>2</v>
      </c>
      <c r="D18" s="148">
        <v>29.51</v>
      </c>
      <c r="E18" s="148"/>
      <c r="F18" s="148" t="s">
        <v>420</v>
      </c>
      <c r="G18" s="164" t="s">
        <v>432</v>
      </c>
    </row>
    <row r="19" spans="1:7">
      <c r="A19" s="767"/>
      <c r="B19" s="771"/>
      <c r="C19" s="765"/>
      <c r="D19" s="149">
        <v>29.62</v>
      </c>
      <c r="E19" s="149"/>
      <c r="F19" s="149" t="s">
        <v>421</v>
      </c>
      <c r="G19" s="165"/>
    </row>
    <row r="20" spans="1:7">
      <c r="A20" s="766">
        <v>1989</v>
      </c>
      <c r="B20" s="770" t="s">
        <v>101</v>
      </c>
      <c r="C20" s="781">
        <v>2</v>
      </c>
      <c r="D20" s="148">
        <v>29.53</v>
      </c>
      <c r="E20" s="148"/>
      <c r="F20" s="148" t="s">
        <v>420</v>
      </c>
      <c r="G20" s="164" t="s">
        <v>434</v>
      </c>
    </row>
    <row r="21" spans="1:7">
      <c r="A21" s="767"/>
      <c r="B21" s="771"/>
      <c r="C21" s="765"/>
      <c r="D21" s="149">
        <v>29.72</v>
      </c>
      <c r="E21" s="149"/>
      <c r="F21" s="149" t="s">
        <v>421</v>
      </c>
      <c r="G21" s="165"/>
    </row>
    <row r="22" spans="1:7">
      <c r="A22" s="766">
        <v>1990</v>
      </c>
      <c r="B22" s="770" t="s">
        <v>102</v>
      </c>
      <c r="C22" s="781">
        <v>2</v>
      </c>
      <c r="D22" s="148">
        <v>29.61</v>
      </c>
      <c r="E22" s="148"/>
      <c r="F22" s="148" t="s">
        <v>420</v>
      </c>
      <c r="G22" s="164" t="s">
        <v>434</v>
      </c>
    </row>
    <row r="23" spans="1:7">
      <c r="A23" s="767"/>
      <c r="B23" s="771"/>
      <c r="C23" s="765"/>
      <c r="D23" s="149">
        <v>29.64</v>
      </c>
      <c r="E23" s="149"/>
      <c r="F23" s="149" t="s">
        <v>421</v>
      </c>
      <c r="G23" s="165"/>
    </row>
    <row r="24" spans="1:7">
      <c r="A24" s="766">
        <v>1991</v>
      </c>
      <c r="B24" s="770" t="s">
        <v>61</v>
      </c>
      <c r="C24" s="778">
        <v>3</v>
      </c>
      <c r="D24" s="148">
        <v>29.54</v>
      </c>
      <c r="E24" s="148"/>
      <c r="F24" s="148" t="s">
        <v>420</v>
      </c>
      <c r="G24" s="164" t="s">
        <v>434</v>
      </c>
    </row>
    <row r="25" spans="1:7">
      <c r="A25" s="767"/>
      <c r="B25" s="771"/>
      <c r="C25" s="779"/>
      <c r="D25" s="149">
        <v>29.54</v>
      </c>
      <c r="E25" s="149"/>
      <c r="F25" s="149" t="s">
        <v>421</v>
      </c>
      <c r="G25" s="167"/>
    </row>
    <row r="26" spans="1:7">
      <c r="A26" s="132">
        <v>1992</v>
      </c>
      <c r="B26" s="569" t="s">
        <v>103</v>
      </c>
      <c r="C26" s="149">
        <v>4</v>
      </c>
      <c r="D26" s="149">
        <v>29.24</v>
      </c>
      <c r="E26" s="149"/>
      <c r="F26" s="149" t="s">
        <v>420</v>
      </c>
      <c r="G26" s="162" t="s">
        <v>435</v>
      </c>
    </row>
    <row r="27" spans="1:7">
      <c r="A27" s="132">
        <v>1993</v>
      </c>
      <c r="B27" s="569" t="s">
        <v>104</v>
      </c>
      <c r="C27" s="745">
        <v>3</v>
      </c>
      <c r="D27" s="149">
        <v>29.34</v>
      </c>
      <c r="E27" s="149"/>
      <c r="F27" s="149" t="s">
        <v>420</v>
      </c>
      <c r="G27" s="164" t="s">
        <v>437</v>
      </c>
    </row>
    <row r="28" spans="1:7">
      <c r="A28" s="766">
        <v>1994</v>
      </c>
      <c r="B28" s="770" t="s">
        <v>105</v>
      </c>
      <c r="C28" s="778">
        <v>3</v>
      </c>
      <c r="D28" s="148">
        <v>29.49</v>
      </c>
      <c r="E28" s="148"/>
      <c r="F28" s="410" t="s">
        <v>420</v>
      </c>
      <c r="G28" s="164" t="s">
        <v>432</v>
      </c>
    </row>
    <row r="29" spans="1:7">
      <c r="A29" s="767"/>
      <c r="B29" s="771"/>
      <c r="C29" s="779"/>
      <c r="D29" s="149">
        <v>29.59</v>
      </c>
      <c r="E29" s="149"/>
      <c r="F29" s="412" t="s">
        <v>421</v>
      </c>
      <c r="G29" s="167"/>
    </row>
    <row r="30" spans="1:7">
      <c r="A30" s="766">
        <v>1995</v>
      </c>
      <c r="B30" s="770" t="s">
        <v>109</v>
      </c>
      <c r="C30" s="781">
        <v>2</v>
      </c>
      <c r="D30" s="148">
        <v>29.58</v>
      </c>
      <c r="E30" s="148"/>
      <c r="F30" s="410" t="s">
        <v>420</v>
      </c>
      <c r="G30" s="164" t="s">
        <v>434</v>
      </c>
    </row>
    <row r="31" spans="1:7">
      <c r="A31" s="767"/>
      <c r="B31" s="771"/>
      <c r="C31" s="765"/>
      <c r="D31" s="149">
        <v>29.61</v>
      </c>
      <c r="E31" s="149"/>
      <c r="F31" s="412" t="s">
        <v>421</v>
      </c>
      <c r="G31" s="165" t="s">
        <v>438</v>
      </c>
    </row>
    <row r="32" spans="1:7">
      <c r="A32" s="132">
        <v>1996</v>
      </c>
      <c r="B32" s="569" t="s">
        <v>110</v>
      </c>
      <c r="C32" s="149">
        <v>4</v>
      </c>
      <c r="D32" s="149">
        <v>29.62</v>
      </c>
      <c r="E32" s="149"/>
      <c r="F32" s="149" t="s">
        <v>420</v>
      </c>
      <c r="G32" s="165" t="s">
        <v>435</v>
      </c>
    </row>
    <row r="33" spans="1:7">
      <c r="A33" s="132">
        <v>1997</v>
      </c>
      <c r="B33" s="569" t="s">
        <v>27</v>
      </c>
      <c r="C33" s="149">
        <v>5</v>
      </c>
      <c r="D33" s="149">
        <v>9.16</v>
      </c>
      <c r="E33" s="149"/>
      <c r="F33" s="149" t="s">
        <v>420</v>
      </c>
      <c r="G33" s="162" t="s">
        <v>435</v>
      </c>
    </row>
    <row r="34" spans="1:7">
      <c r="A34" s="766">
        <v>1998</v>
      </c>
      <c r="B34" s="770" t="s">
        <v>112</v>
      </c>
      <c r="C34" s="778">
        <v>3</v>
      </c>
      <c r="D34" s="148">
        <v>9.5399999999999991</v>
      </c>
      <c r="E34" s="148"/>
      <c r="F34" s="148" t="s">
        <v>420</v>
      </c>
      <c r="G34" s="164" t="s">
        <v>432</v>
      </c>
    </row>
    <row r="35" spans="1:7">
      <c r="A35" s="767"/>
      <c r="B35" s="771"/>
      <c r="C35" s="779"/>
      <c r="D35" s="149">
        <v>9.5399999999999991</v>
      </c>
      <c r="E35" s="149"/>
      <c r="F35" s="149" t="s">
        <v>421</v>
      </c>
      <c r="G35" s="165"/>
    </row>
    <row r="36" spans="1:7">
      <c r="A36" s="766">
        <v>1999</v>
      </c>
      <c r="B36" s="770" t="s">
        <v>99</v>
      </c>
      <c r="C36" s="778">
        <v>3</v>
      </c>
      <c r="D36" s="148">
        <v>9.3800000000000008</v>
      </c>
      <c r="E36" s="148"/>
      <c r="F36" s="148" t="s">
        <v>420</v>
      </c>
      <c r="G36" s="164" t="s">
        <v>432</v>
      </c>
    </row>
    <row r="37" spans="1:7">
      <c r="A37" s="767"/>
      <c r="B37" s="771"/>
      <c r="C37" s="779"/>
      <c r="D37" s="149">
        <v>9.48</v>
      </c>
      <c r="E37" s="149"/>
      <c r="F37" s="149" t="s">
        <v>421</v>
      </c>
      <c r="G37" s="165"/>
    </row>
    <row r="38" spans="1:7">
      <c r="A38" s="766">
        <v>2000</v>
      </c>
      <c r="B38" s="770" t="s">
        <v>114</v>
      </c>
      <c r="C38" s="781">
        <v>2</v>
      </c>
      <c r="D38" s="148">
        <v>9.52</v>
      </c>
      <c r="E38" s="148"/>
      <c r="F38" s="148" t="s">
        <v>420</v>
      </c>
      <c r="G38" s="164" t="s">
        <v>432</v>
      </c>
    </row>
    <row r="39" spans="1:7">
      <c r="A39" s="767"/>
      <c r="B39" s="771"/>
      <c r="C39" s="765"/>
      <c r="D39" s="149">
        <v>9.5500000000000007</v>
      </c>
      <c r="E39" s="149"/>
      <c r="F39" s="149" t="s">
        <v>421</v>
      </c>
      <c r="G39" s="165"/>
    </row>
    <row r="40" spans="1:7">
      <c r="A40" s="766">
        <v>2001</v>
      </c>
      <c r="B40" s="770" t="s">
        <v>53</v>
      </c>
      <c r="C40" s="781">
        <v>2</v>
      </c>
      <c r="D40" s="148">
        <v>9.49</v>
      </c>
      <c r="E40" s="148"/>
      <c r="F40" s="148" t="s">
        <v>420</v>
      </c>
      <c r="G40" s="164" t="s">
        <v>434</v>
      </c>
    </row>
    <row r="41" spans="1:7">
      <c r="A41" s="767"/>
      <c r="B41" s="771"/>
      <c r="C41" s="765"/>
      <c r="D41" s="149"/>
      <c r="E41" s="149" t="s">
        <v>422</v>
      </c>
      <c r="F41" s="149" t="s">
        <v>421</v>
      </c>
      <c r="G41" s="165" t="s">
        <v>577</v>
      </c>
    </row>
    <row r="42" spans="1:7">
      <c r="A42" s="766">
        <v>2002</v>
      </c>
      <c r="B42" s="770" t="s">
        <v>116</v>
      </c>
      <c r="C42" s="778">
        <v>3</v>
      </c>
      <c r="D42" s="148">
        <v>9.34</v>
      </c>
      <c r="E42" s="148"/>
      <c r="F42" s="148" t="s">
        <v>420</v>
      </c>
      <c r="G42" s="164" t="s">
        <v>432</v>
      </c>
    </row>
    <row r="43" spans="1:7">
      <c r="A43" s="767"/>
      <c r="B43" s="771"/>
      <c r="C43" s="779"/>
      <c r="D43" s="149"/>
      <c r="E43" s="149" t="s">
        <v>423</v>
      </c>
      <c r="F43" s="149" t="s">
        <v>421</v>
      </c>
      <c r="G43" s="165"/>
    </row>
    <row r="44" spans="1:7">
      <c r="A44" s="766">
        <v>2003</v>
      </c>
      <c r="B44" s="770" t="s">
        <v>117</v>
      </c>
      <c r="C44" s="778">
        <v>3</v>
      </c>
      <c r="D44" s="148">
        <v>9.33</v>
      </c>
      <c r="E44" s="148"/>
      <c r="F44" s="148" t="s">
        <v>420</v>
      </c>
      <c r="G44" s="164" t="s">
        <v>432</v>
      </c>
    </row>
    <row r="45" spans="1:7">
      <c r="A45" s="767"/>
      <c r="B45" s="771"/>
      <c r="C45" s="779"/>
      <c r="D45" s="149"/>
      <c r="E45" s="149" t="s">
        <v>423</v>
      </c>
      <c r="F45" s="149" t="s">
        <v>421</v>
      </c>
      <c r="G45" s="165"/>
    </row>
    <row r="46" spans="1:7">
      <c r="A46" s="132">
        <v>2004</v>
      </c>
      <c r="B46" s="569" t="s">
        <v>99</v>
      </c>
      <c r="C46" s="148">
        <v>5</v>
      </c>
      <c r="D46" s="148">
        <v>8.81</v>
      </c>
      <c r="E46" s="417"/>
      <c r="F46" s="148" t="s">
        <v>420</v>
      </c>
      <c r="G46" s="164" t="s">
        <v>436</v>
      </c>
    </row>
    <row r="47" spans="1:7">
      <c r="A47" s="132">
        <v>2005</v>
      </c>
      <c r="B47" s="416" t="s">
        <v>427</v>
      </c>
      <c r="C47" s="772" t="s">
        <v>428</v>
      </c>
      <c r="D47" s="773"/>
      <c r="E47" s="773"/>
      <c r="F47" s="773"/>
      <c r="G47" s="418"/>
    </row>
    <row r="48" spans="1:7">
      <c r="A48" s="766">
        <v>2006</v>
      </c>
      <c r="B48" s="770" t="s">
        <v>38</v>
      </c>
      <c r="C48" s="768">
        <v>4</v>
      </c>
      <c r="D48" s="148">
        <v>9.3699999999999992</v>
      </c>
      <c r="E48" s="148"/>
      <c r="F48" s="148" t="s">
        <v>420</v>
      </c>
      <c r="G48" s="167" t="s">
        <v>431</v>
      </c>
    </row>
    <row r="49" spans="1:7">
      <c r="A49" s="767"/>
      <c r="B49" s="771"/>
      <c r="C49" s="769"/>
      <c r="D49" s="149"/>
      <c r="E49" s="149" t="s">
        <v>424</v>
      </c>
      <c r="F49" s="149" t="s">
        <v>421</v>
      </c>
      <c r="G49" s="165"/>
    </row>
    <row r="50" spans="1:7" ht="13.15" customHeight="1">
      <c r="A50" s="766">
        <v>2007</v>
      </c>
      <c r="B50" s="770" t="s">
        <v>117</v>
      </c>
      <c r="C50" s="786">
        <v>1</v>
      </c>
      <c r="D50" s="148">
        <v>9.3800000000000008</v>
      </c>
      <c r="E50" s="148"/>
      <c r="F50" s="148" t="s">
        <v>420</v>
      </c>
      <c r="G50" s="164" t="s">
        <v>434</v>
      </c>
    </row>
    <row r="51" spans="1:7" ht="12.75" customHeight="1">
      <c r="A51" s="767"/>
      <c r="B51" s="771"/>
      <c r="C51" s="787"/>
      <c r="D51" s="149"/>
      <c r="E51" s="149" t="s">
        <v>407</v>
      </c>
      <c r="F51" s="149" t="s">
        <v>421</v>
      </c>
      <c r="G51" s="165" t="s">
        <v>429</v>
      </c>
    </row>
    <row r="52" spans="1:7" ht="13.9" customHeight="1">
      <c r="A52" s="774">
        <v>2008</v>
      </c>
      <c r="B52" s="776" t="s">
        <v>510</v>
      </c>
      <c r="C52" s="791">
        <v>1</v>
      </c>
      <c r="D52" s="472">
        <v>9.6</v>
      </c>
      <c r="E52" s="468"/>
      <c r="F52" s="148" t="s">
        <v>420</v>
      </c>
      <c r="G52" s="164" t="s">
        <v>433</v>
      </c>
    </row>
    <row r="53" spans="1:7" ht="13.9" customHeight="1">
      <c r="A53" s="789"/>
      <c r="B53" s="790"/>
      <c r="C53" s="792"/>
      <c r="D53" s="718"/>
      <c r="E53" s="468" t="s">
        <v>511</v>
      </c>
      <c r="F53" s="148" t="s">
        <v>421</v>
      </c>
      <c r="G53" s="167" t="s">
        <v>512</v>
      </c>
    </row>
    <row r="54" spans="1:7" ht="13.9" customHeight="1">
      <c r="A54" s="720"/>
      <c r="B54" s="721"/>
      <c r="C54" s="722"/>
      <c r="D54" s="720"/>
      <c r="E54" s="723"/>
      <c r="F54" s="724"/>
      <c r="G54" s="725"/>
    </row>
    <row r="55" spans="1:7" ht="30.75" customHeight="1">
      <c r="A55" s="761" t="s">
        <v>417</v>
      </c>
      <c r="B55" s="762"/>
      <c r="C55" s="762"/>
      <c r="D55" s="762"/>
      <c r="E55" s="762"/>
      <c r="F55" s="762"/>
      <c r="G55" s="763"/>
    </row>
    <row r="56" spans="1:7" s="719" customFormat="1" ht="32.25" customHeight="1">
      <c r="A56" s="720"/>
      <c r="B56" s="721"/>
      <c r="C56" s="722"/>
      <c r="D56" s="720"/>
      <c r="E56" s="723"/>
      <c r="F56" s="724"/>
      <c r="G56" s="725"/>
    </row>
    <row r="57" spans="1:7" s="719" customFormat="1" ht="13.9" customHeight="1">
      <c r="A57" s="125" t="s">
        <v>0</v>
      </c>
      <c r="B57" s="173" t="s">
        <v>2</v>
      </c>
      <c r="C57" s="155" t="s">
        <v>3</v>
      </c>
      <c r="D57" s="155" t="s">
        <v>419</v>
      </c>
      <c r="E57" s="155" t="s">
        <v>398</v>
      </c>
      <c r="F57" s="155"/>
      <c r="G57" s="156" t="s">
        <v>430</v>
      </c>
    </row>
    <row r="58" spans="1:7" s="719" customFormat="1" ht="13.9" customHeight="1">
      <c r="A58" s="170"/>
      <c r="B58" s="175"/>
      <c r="C58" s="171"/>
      <c r="D58" s="172" t="s">
        <v>425</v>
      </c>
      <c r="E58" s="171"/>
      <c r="F58" s="171"/>
      <c r="G58" s="160"/>
    </row>
    <row r="59" spans="1:7" ht="13.9" customHeight="1">
      <c r="A59" s="774">
        <v>2009</v>
      </c>
      <c r="B59" s="776" t="s">
        <v>117</v>
      </c>
      <c r="C59" s="793">
        <v>1</v>
      </c>
      <c r="D59" s="470">
        <v>9.66</v>
      </c>
      <c r="E59" s="471"/>
      <c r="F59" s="397" t="s">
        <v>420</v>
      </c>
      <c r="G59" s="473" t="s">
        <v>434</v>
      </c>
    </row>
    <row r="60" spans="1:7" ht="13.9" customHeight="1">
      <c r="A60" s="775"/>
      <c r="B60" s="777"/>
      <c r="C60" s="794"/>
      <c r="D60" s="469"/>
      <c r="E60" s="469" t="s">
        <v>529</v>
      </c>
      <c r="F60" s="149" t="s">
        <v>421</v>
      </c>
      <c r="G60" s="474" t="s">
        <v>530</v>
      </c>
    </row>
    <row r="61" spans="1:7" ht="13.9" customHeight="1">
      <c r="A61" s="774">
        <v>2010</v>
      </c>
      <c r="B61" s="776" t="s">
        <v>25</v>
      </c>
      <c r="C61" s="781">
        <v>2</v>
      </c>
      <c r="D61" s="470">
        <v>9.59</v>
      </c>
      <c r="E61" s="471"/>
      <c r="F61" s="397" t="s">
        <v>420</v>
      </c>
      <c r="G61" s="473" t="s">
        <v>433</v>
      </c>
    </row>
    <row r="62" spans="1:7" ht="13.9" customHeight="1">
      <c r="A62" s="775"/>
      <c r="B62" s="777"/>
      <c r="C62" s="765"/>
      <c r="D62" s="469"/>
      <c r="E62" s="469" t="s">
        <v>547</v>
      </c>
      <c r="F62" s="149" t="s">
        <v>421</v>
      </c>
      <c r="G62" s="474" t="s">
        <v>546</v>
      </c>
    </row>
    <row r="63" spans="1:7" ht="13.9" customHeight="1">
      <c r="A63" s="774">
        <v>2011</v>
      </c>
      <c r="B63" s="776" t="s">
        <v>560</v>
      </c>
      <c r="C63" s="778">
        <v>3</v>
      </c>
      <c r="D63" s="470">
        <v>9.48</v>
      </c>
      <c r="E63" s="471"/>
      <c r="F63" s="397" t="s">
        <v>420</v>
      </c>
      <c r="G63" s="473" t="s">
        <v>432</v>
      </c>
    </row>
    <row r="64" spans="1:7" ht="13.9" customHeight="1">
      <c r="A64" s="775"/>
      <c r="B64" s="777"/>
      <c r="C64" s="779"/>
      <c r="D64" s="469"/>
      <c r="E64" s="469" t="s">
        <v>562</v>
      </c>
      <c r="F64" s="149" t="s">
        <v>421</v>
      </c>
      <c r="G64" s="474"/>
    </row>
    <row r="65" spans="1:16" ht="13.9" customHeight="1">
      <c r="A65" s="774">
        <v>2012</v>
      </c>
      <c r="B65" s="776" t="s">
        <v>53</v>
      </c>
      <c r="C65" s="778">
        <v>3</v>
      </c>
      <c r="D65" s="470">
        <v>9.7200000000000006</v>
      </c>
      <c r="E65" s="471"/>
      <c r="F65" s="397" t="s">
        <v>420</v>
      </c>
      <c r="G65" s="164" t="s">
        <v>434</v>
      </c>
    </row>
    <row r="66" spans="1:16" ht="13.9" customHeight="1">
      <c r="A66" s="775"/>
      <c r="B66" s="777"/>
      <c r="C66" s="779"/>
      <c r="D66" s="469"/>
      <c r="E66" s="469" t="s">
        <v>576</v>
      </c>
      <c r="F66" s="149" t="s">
        <v>421</v>
      </c>
      <c r="G66" s="165"/>
    </row>
    <row r="67" spans="1:16" ht="13.9" customHeight="1">
      <c r="A67" s="132">
        <v>2013</v>
      </c>
      <c r="B67" s="416" t="s">
        <v>427</v>
      </c>
      <c r="C67" s="772" t="s">
        <v>428</v>
      </c>
      <c r="D67" s="773"/>
      <c r="E67" s="773"/>
      <c r="F67" s="773"/>
      <c r="G67" s="418"/>
    </row>
    <row r="68" spans="1:16" ht="13.9" customHeight="1">
      <c r="B68"/>
    </row>
    <row r="69" spans="1:16" ht="13.9" customHeight="1">
      <c r="B69"/>
    </row>
    <row r="70" spans="1:16" ht="13.9" customHeight="1"/>
    <row r="71" spans="1:16" ht="13.9" customHeight="1">
      <c r="D71" s="780" t="s">
        <v>570</v>
      </c>
      <c r="E71" s="780"/>
    </row>
    <row r="72" spans="1:16" ht="13.9" customHeight="1">
      <c r="D72" s="11" t="s">
        <v>699</v>
      </c>
      <c r="E72" s="367" t="s">
        <v>478</v>
      </c>
    </row>
    <row r="73" spans="1:16" ht="13.9" customHeight="1">
      <c r="D73" s="18" t="s">
        <v>707</v>
      </c>
      <c r="E73" s="368" t="s">
        <v>479</v>
      </c>
    </row>
    <row r="74" spans="1:16" ht="13.9" customHeight="1">
      <c r="D74" s="600" t="s">
        <v>700</v>
      </c>
      <c r="E74" s="746" t="s">
        <v>480</v>
      </c>
    </row>
    <row r="75" spans="1:16" ht="13.9" customHeight="1">
      <c r="D75" s="6" t="s">
        <v>701</v>
      </c>
      <c r="E75" s="6" t="s">
        <v>481</v>
      </c>
    </row>
    <row r="76" spans="1:16" ht="13.9" customHeight="1">
      <c r="D76" s="6" t="s">
        <v>702</v>
      </c>
      <c r="E76" s="6" t="s">
        <v>482</v>
      </c>
    </row>
    <row r="77" spans="1:16" ht="13.9" customHeight="1">
      <c r="D77" s="6" t="s">
        <v>702</v>
      </c>
      <c r="E77" s="6" t="s">
        <v>485</v>
      </c>
    </row>
    <row r="78" spans="1:16">
      <c r="J78" s="124"/>
      <c r="K78" s="150"/>
      <c r="L78" s="124"/>
      <c r="M78" s="124"/>
      <c r="N78" s="124"/>
      <c r="O78" s="124"/>
      <c r="P78" s="168"/>
    </row>
    <row r="94" spans="11:11">
      <c r="K94" s="10"/>
    </row>
    <row r="106" spans="1:7" ht="26.25">
      <c r="A106" s="761" t="s">
        <v>417</v>
      </c>
      <c r="B106" s="762"/>
      <c r="C106" s="762"/>
      <c r="D106" s="762"/>
      <c r="E106" s="762"/>
      <c r="F106" s="762"/>
      <c r="G106" s="763"/>
    </row>
    <row r="107" spans="1:7" ht="26.25">
      <c r="A107" s="720"/>
      <c r="B107" s="721"/>
      <c r="C107" s="722"/>
      <c r="D107" s="720"/>
      <c r="E107" s="723"/>
      <c r="F107" s="724"/>
      <c r="G107" s="725"/>
    </row>
    <row r="108" spans="1:7">
      <c r="A108" s="125" t="s">
        <v>0</v>
      </c>
      <c r="B108" s="173" t="s">
        <v>2</v>
      </c>
      <c r="C108" s="155" t="s">
        <v>3</v>
      </c>
      <c r="D108" s="155" t="s">
        <v>419</v>
      </c>
      <c r="E108" s="155" t="s">
        <v>398</v>
      </c>
      <c r="F108" s="155"/>
      <c r="G108" s="169"/>
    </row>
    <row r="109" spans="1:7">
      <c r="A109" s="170"/>
      <c r="B109" s="175"/>
      <c r="C109" s="171"/>
      <c r="D109" s="172" t="s">
        <v>426</v>
      </c>
      <c r="E109" s="171"/>
      <c r="F109" s="171"/>
      <c r="G109" s="160"/>
    </row>
    <row r="110" spans="1:7">
      <c r="A110" s="135">
        <v>2006</v>
      </c>
      <c r="B110" s="568" t="s">
        <v>38</v>
      </c>
      <c r="C110" s="161">
        <v>28</v>
      </c>
      <c r="D110" s="161">
        <v>8.98</v>
      </c>
      <c r="E110" s="161"/>
      <c r="F110" s="161" t="s">
        <v>420</v>
      </c>
      <c r="G110" s="162" t="s">
        <v>436</v>
      </c>
    </row>
    <row r="111" spans="1:7">
      <c r="A111" s="135">
        <v>2007</v>
      </c>
      <c r="B111" s="568" t="s">
        <v>117</v>
      </c>
      <c r="C111" s="161">
        <v>10</v>
      </c>
      <c r="D111" s="161">
        <v>9.2100000000000009</v>
      </c>
      <c r="E111" s="161"/>
      <c r="F111" s="161" t="s">
        <v>420</v>
      </c>
      <c r="G111" s="162" t="s">
        <v>435</v>
      </c>
    </row>
    <row r="112" spans="1:7">
      <c r="A112" s="135">
        <v>2008</v>
      </c>
      <c r="B112" s="568" t="s">
        <v>510</v>
      </c>
      <c r="C112" s="161">
        <v>10</v>
      </c>
      <c r="D112" s="161">
        <v>9.36</v>
      </c>
      <c r="E112" s="161"/>
      <c r="F112" s="161" t="s">
        <v>420</v>
      </c>
      <c r="G112" s="162" t="s">
        <v>435</v>
      </c>
    </row>
    <row r="113" spans="1:7">
      <c r="A113" s="135">
        <v>2009</v>
      </c>
      <c r="B113" s="570" t="s">
        <v>117</v>
      </c>
      <c r="C113" s="137">
        <v>8</v>
      </c>
      <c r="D113" s="137">
        <v>9.4499999999999993</v>
      </c>
      <c r="E113" s="137"/>
      <c r="F113" s="137" t="s">
        <v>420</v>
      </c>
      <c r="G113" s="475" t="s">
        <v>435</v>
      </c>
    </row>
    <row r="114" spans="1:7">
      <c r="A114" s="135">
        <v>2010</v>
      </c>
      <c r="B114" s="570" t="s">
        <v>25</v>
      </c>
      <c r="C114" s="137">
        <v>7</v>
      </c>
      <c r="D114" s="137">
        <v>9.3699999999999992</v>
      </c>
      <c r="E114" s="137"/>
      <c r="F114" s="137" t="s">
        <v>420</v>
      </c>
      <c r="G114" s="475" t="s">
        <v>435</v>
      </c>
    </row>
    <row r="115" spans="1:7">
      <c r="A115" s="135">
        <v>2011</v>
      </c>
      <c r="B115" s="570" t="s">
        <v>560</v>
      </c>
      <c r="C115" s="137">
        <v>13</v>
      </c>
      <c r="D115" s="140">
        <v>9</v>
      </c>
      <c r="E115" s="137"/>
      <c r="F115" s="137" t="s">
        <v>420</v>
      </c>
      <c r="G115" s="475" t="s">
        <v>436</v>
      </c>
    </row>
    <row r="116" spans="1:7">
      <c r="A116" s="135">
        <v>2012</v>
      </c>
      <c r="B116" s="570" t="s">
        <v>53</v>
      </c>
      <c r="C116" s="137">
        <v>12</v>
      </c>
      <c r="D116" s="140">
        <v>9.25</v>
      </c>
      <c r="E116" s="137"/>
      <c r="F116" s="137" t="s">
        <v>420</v>
      </c>
      <c r="G116" s="162" t="s">
        <v>435</v>
      </c>
    </row>
    <row r="117" spans="1:7">
      <c r="A117" s="135">
        <v>2014</v>
      </c>
      <c r="B117" s="568" t="s">
        <v>117</v>
      </c>
      <c r="C117" s="161">
        <v>8</v>
      </c>
      <c r="D117" s="161">
        <v>9.49</v>
      </c>
      <c r="E117" s="161"/>
      <c r="F117" s="161" t="s">
        <v>420</v>
      </c>
      <c r="G117" s="162" t="s">
        <v>435</v>
      </c>
    </row>
    <row r="118" spans="1:7">
      <c r="A118" s="774">
        <v>2015</v>
      </c>
      <c r="B118" s="776" t="s">
        <v>647</v>
      </c>
      <c r="C118" s="768" t="s">
        <v>696</v>
      </c>
      <c r="D118" s="470">
        <v>9.51</v>
      </c>
      <c r="E118" s="471"/>
      <c r="F118" s="397" t="s">
        <v>420</v>
      </c>
      <c r="G118" s="164" t="s">
        <v>670</v>
      </c>
    </row>
    <row r="119" spans="1:7">
      <c r="A119" s="775"/>
      <c r="B119" s="777"/>
      <c r="C119" s="769"/>
      <c r="D119" s="469">
        <v>9.7100000000000009</v>
      </c>
      <c r="E119" s="469"/>
      <c r="F119" s="149" t="s">
        <v>421</v>
      </c>
      <c r="G119" s="165" t="s">
        <v>435</v>
      </c>
    </row>
    <row r="120" spans="1:7">
      <c r="A120" s="774">
        <v>2016</v>
      </c>
      <c r="B120" s="776" t="s">
        <v>698</v>
      </c>
      <c r="C120" s="768" t="s">
        <v>696</v>
      </c>
      <c r="D120" s="470">
        <v>9.6199999999999992</v>
      </c>
      <c r="E120" s="471"/>
      <c r="F120" s="397" t="s">
        <v>420</v>
      </c>
      <c r="G120" s="164" t="s">
        <v>705</v>
      </c>
    </row>
    <row r="121" spans="1:7">
      <c r="A121" s="775"/>
      <c r="B121" s="777"/>
      <c r="C121" s="769"/>
      <c r="D121" s="469">
        <v>9.8699999999999992</v>
      </c>
      <c r="E121" s="469"/>
      <c r="F121" s="149" t="s">
        <v>421</v>
      </c>
      <c r="G121" s="165" t="s">
        <v>435</v>
      </c>
    </row>
    <row r="122" spans="1:7">
      <c r="A122" s="715">
        <v>2017</v>
      </c>
      <c r="B122" s="716" t="s">
        <v>104</v>
      </c>
      <c r="C122" s="713">
        <v>6</v>
      </c>
      <c r="D122" s="717">
        <v>9.5299999999999994</v>
      </c>
      <c r="E122" s="717"/>
      <c r="F122" s="137" t="s">
        <v>420</v>
      </c>
      <c r="G122" s="162" t="s">
        <v>435</v>
      </c>
    </row>
    <row r="123" spans="1:7">
      <c r="A123" s="715">
        <v>2018</v>
      </c>
      <c r="B123" s="716" t="s">
        <v>731</v>
      </c>
      <c r="C123" s="744">
        <v>9</v>
      </c>
      <c r="D123" s="717">
        <v>9.4700000000000006</v>
      </c>
      <c r="E123" s="717"/>
      <c r="F123" s="137" t="s">
        <v>420</v>
      </c>
      <c r="G123" s="162" t="s">
        <v>435</v>
      </c>
    </row>
    <row r="124" spans="1:7">
      <c r="A124" s="132">
        <v>2019</v>
      </c>
      <c r="B124" s="416" t="s">
        <v>427</v>
      </c>
      <c r="C124" s="772" t="s">
        <v>428</v>
      </c>
      <c r="D124" s="773"/>
      <c r="E124" s="773"/>
      <c r="F124" s="773"/>
      <c r="G124" s="418"/>
    </row>
    <row r="125" spans="1:7">
      <c r="A125" s="135">
        <v>2020</v>
      </c>
      <c r="B125" s="151"/>
      <c r="C125" s="479"/>
      <c r="D125" s="137"/>
      <c r="E125" s="137"/>
      <c r="F125" s="137"/>
      <c r="G125" s="162"/>
    </row>
    <row r="126" spans="1:7">
      <c r="B126"/>
    </row>
    <row r="128" spans="1:7">
      <c r="D128" s="674" t="s">
        <v>571</v>
      </c>
      <c r="E128" s="673"/>
    </row>
    <row r="129" spans="1:7">
      <c r="D129" s="6" t="s">
        <v>704</v>
      </c>
      <c r="E129" s="6" t="s">
        <v>481</v>
      </c>
    </row>
    <row r="130" spans="1:7">
      <c r="D130" s="6" t="s">
        <v>703</v>
      </c>
      <c r="E130" s="6" t="s">
        <v>485</v>
      </c>
    </row>
    <row r="131" spans="1:7">
      <c r="D131" s="6" t="s">
        <v>703</v>
      </c>
      <c r="E131" s="6" t="s">
        <v>548</v>
      </c>
    </row>
    <row r="132" spans="1:7">
      <c r="D132" s="6" t="s">
        <v>704</v>
      </c>
      <c r="E132" s="6" t="s">
        <v>531</v>
      </c>
    </row>
    <row r="133" spans="1:7">
      <c r="D133" s="6" t="s">
        <v>703</v>
      </c>
      <c r="E133" s="6" t="s">
        <v>755</v>
      </c>
    </row>
    <row r="134" spans="1:7">
      <c r="D134" s="6" t="s">
        <v>704</v>
      </c>
      <c r="E134" s="6" t="s">
        <v>483</v>
      </c>
    </row>
    <row r="135" spans="1:7">
      <c r="D135" s="6" t="s">
        <v>703</v>
      </c>
      <c r="E135" s="6" t="s">
        <v>575</v>
      </c>
    </row>
    <row r="136" spans="1:7">
      <c r="D136" s="6" t="s">
        <v>703</v>
      </c>
      <c r="E136" s="6" t="s">
        <v>561</v>
      </c>
    </row>
    <row r="137" spans="1:7">
      <c r="D137" s="6" t="s">
        <v>703</v>
      </c>
      <c r="E137" s="6" t="s">
        <v>484</v>
      </c>
    </row>
    <row r="140" spans="1:7" ht="26.25">
      <c r="A140" s="761" t="s">
        <v>417</v>
      </c>
      <c r="B140" s="762"/>
      <c r="C140" s="762"/>
      <c r="D140" s="762"/>
      <c r="E140" s="762"/>
      <c r="F140" s="762"/>
      <c r="G140" s="763"/>
    </row>
    <row r="143" spans="1:7">
      <c r="A143" s="125" t="s">
        <v>0</v>
      </c>
      <c r="B143" s="173" t="s">
        <v>2</v>
      </c>
      <c r="C143" s="155" t="s">
        <v>3</v>
      </c>
      <c r="D143" s="155" t="s">
        <v>419</v>
      </c>
      <c r="E143" s="155" t="s">
        <v>398</v>
      </c>
      <c r="F143" s="155"/>
      <c r="G143" s="169"/>
    </row>
    <row r="144" spans="1:7">
      <c r="A144" s="170"/>
      <c r="B144" s="175"/>
      <c r="C144" s="171"/>
      <c r="D144" s="172" t="s">
        <v>642</v>
      </c>
      <c r="E144" s="171"/>
      <c r="F144" s="171"/>
      <c r="G144" s="160"/>
    </row>
    <row r="145" spans="1:7">
      <c r="A145" s="135">
        <v>2014</v>
      </c>
      <c r="B145" s="568" t="s">
        <v>117</v>
      </c>
      <c r="C145" s="161">
        <v>7</v>
      </c>
      <c r="D145" s="161">
        <v>9.2200000000000006</v>
      </c>
      <c r="E145" s="161"/>
      <c r="F145" s="161" t="s">
        <v>420</v>
      </c>
      <c r="G145" s="162" t="s">
        <v>436</v>
      </c>
    </row>
    <row r="146" spans="1:7">
      <c r="A146" s="135">
        <v>2015</v>
      </c>
      <c r="B146" s="568" t="s">
        <v>647</v>
      </c>
      <c r="C146" s="161">
        <v>10</v>
      </c>
      <c r="D146" s="161">
        <v>9.44</v>
      </c>
      <c r="E146" s="161"/>
      <c r="F146" s="161" t="s">
        <v>420</v>
      </c>
      <c r="G146" s="162" t="s">
        <v>436</v>
      </c>
    </row>
    <row r="147" spans="1:7">
      <c r="A147" s="774">
        <v>2016</v>
      </c>
      <c r="B147" s="776" t="s">
        <v>698</v>
      </c>
      <c r="C147" s="768">
        <v>4</v>
      </c>
      <c r="D147" s="470">
        <v>9.34</v>
      </c>
      <c r="E147" s="471"/>
      <c r="F147" s="397" t="s">
        <v>420</v>
      </c>
      <c r="G147" s="164" t="s">
        <v>431</v>
      </c>
    </row>
    <row r="148" spans="1:7">
      <c r="A148" s="775"/>
      <c r="B148" s="777"/>
      <c r="C148" s="769"/>
      <c r="D148" s="469">
        <v>9.51</v>
      </c>
      <c r="E148" s="469"/>
      <c r="F148" s="149" t="s">
        <v>421</v>
      </c>
      <c r="G148" s="165" t="s">
        <v>435</v>
      </c>
    </row>
    <row r="149" spans="1:7">
      <c r="A149" s="774">
        <v>2017</v>
      </c>
      <c r="B149" s="776" t="s">
        <v>104</v>
      </c>
      <c r="C149" s="795">
        <v>3</v>
      </c>
      <c r="D149" s="470">
        <v>9.6199999999999992</v>
      </c>
      <c r="E149" s="471"/>
      <c r="F149" s="397" t="s">
        <v>420</v>
      </c>
      <c r="G149" s="164" t="s">
        <v>431</v>
      </c>
    </row>
    <row r="150" spans="1:7">
      <c r="A150" s="775"/>
      <c r="B150" s="777"/>
      <c r="C150" s="779"/>
      <c r="D150" s="714">
        <v>9.6999999999999993</v>
      </c>
      <c r="E150" s="469"/>
      <c r="F150" s="149" t="s">
        <v>421</v>
      </c>
      <c r="G150" s="165" t="s">
        <v>435</v>
      </c>
    </row>
    <row r="151" spans="1:7">
      <c r="A151" s="774">
        <v>2018</v>
      </c>
      <c r="B151" s="776" t="s">
        <v>731</v>
      </c>
      <c r="C151" s="795">
        <v>3</v>
      </c>
      <c r="D151" s="470">
        <v>9.57</v>
      </c>
      <c r="E151" s="471"/>
      <c r="F151" s="397" t="s">
        <v>420</v>
      </c>
      <c r="G151" s="164" t="s">
        <v>432</v>
      </c>
    </row>
    <row r="152" spans="1:7">
      <c r="A152" s="775"/>
      <c r="B152" s="777"/>
      <c r="C152" s="779"/>
      <c r="D152" s="714">
        <v>9.73</v>
      </c>
      <c r="E152" s="469"/>
      <c r="F152" s="149" t="s">
        <v>421</v>
      </c>
      <c r="G152" s="165" t="s">
        <v>435</v>
      </c>
    </row>
    <row r="153" spans="1:7">
      <c r="A153" s="132">
        <v>2019</v>
      </c>
      <c r="B153" s="416" t="s">
        <v>427</v>
      </c>
      <c r="C153" s="772" t="s">
        <v>428</v>
      </c>
      <c r="D153" s="773"/>
      <c r="E153" s="773"/>
      <c r="F153" s="773"/>
      <c r="G153" s="418"/>
    </row>
    <row r="154" spans="1:7">
      <c r="A154" s="135">
        <v>2020</v>
      </c>
      <c r="B154" s="151"/>
      <c r="C154" s="479"/>
      <c r="D154" s="137"/>
      <c r="E154" s="137"/>
      <c r="F154" s="137"/>
      <c r="G154" s="162"/>
    </row>
    <row r="157" spans="1:7">
      <c r="D157" s="675" t="s">
        <v>643</v>
      </c>
      <c r="E157" s="673"/>
    </row>
    <row r="158" spans="1:7">
      <c r="D158" s="600" t="s">
        <v>704</v>
      </c>
      <c r="E158" s="600" t="s">
        <v>480</v>
      </c>
    </row>
    <row r="159" spans="1:7">
      <c r="D159" s="6" t="s">
        <v>703</v>
      </c>
      <c r="E159" s="6" t="s">
        <v>481</v>
      </c>
    </row>
    <row r="160" spans="1:7">
      <c r="D160" s="6" t="s">
        <v>703</v>
      </c>
      <c r="E160" s="6" t="s">
        <v>548</v>
      </c>
    </row>
    <row r="161" spans="1:7">
      <c r="D161" s="6" t="s">
        <v>703</v>
      </c>
      <c r="E161" s="6" t="s">
        <v>483</v>
      </c>
    </row>
    <row r="162" spans="1:7">
      <c r="D162" s="6"/>
      <c r="E162" s="6"/>
    </row>
    <row r="163" spans="1:7">
      <c r="D163" s="6"/>
      <c r="E163" s="6"/>
    </row>
    <row r="164" spans="1:7" ht="26.25">
      <c r="A164" s="747"/>
      <c r="B164" s="748"/>
      <c r="C164" s="749"/>
      <c r="D164" s="747"/>
      <c r="E164" s="750"/>
      <c r="F164" s="751"/>
      <c r="G164" s="752"/>
    </row>
    <row r="167" spans="1:7" ht="26.25">
      <c r="A167" s="761" t="s">
        <v>417</v>
      </c>
      <c r="B167" s="762"/>
      <c r="C167" s="762"/>
      <c r="D167" s="762"/>
      <c r="E167" s="762"/>
      <c r="F167" s="762"/>
      <c r="G167" s="763"/>
    </row>
    <row r="169" spans="1:7">
      <c r="A169" s="125" t="s">
        <v>0</v>
      </c>
      <c r="B169" s="173" t="s">
        <v>2</v>
      </c>
      <c r="C169" s="155" t="s">
        <v>3</v>
      </c>
      <c r="D169" s="155" t="s">
        <v>4</v>
      </c>
      <c r="E169" s="155"/>
      <c r="F169" s="155"/>
      <c r="G169" s="169"/>
    </row>
    <row r="170" spans="1:7">
      <c r="A170" s="170"/>
      <c r="B170" s="175"/>
      <c r="C170" s="171"/>
      <c r="D170" s="172" t="s">
        <v>669</v>
      </c>
      <c r="E170" s="171"/>
      <c r="F170" s="171"/>
      <c r="G170" s="160"/>
    </row>
    <row r="171" spans="1:7">
      <c r="A171" s="135">
        <v>2015</v>
      </c>
      <c r="B171" s="568" t="s">
        <v>647</v>
      </c>
      <c r="C171" s="161">
        <v>26</v>
      </c>
      <c r="D171" s="161">
        <v>8.36</v>
      </c>
      <c r="E171" s="161"/>
      <c r="F171" s="161" t="s">
        <v>420</v>
      </c>
      <c r="G171" s="162" t="s">
        <v>436</v>
      </c>
    </row>
    <row r="172" spans="1:7">
      <c r="A172" s="135">
        <v>2016</v>
      </c>
      <c r="B172" s="568" t="s">
        <v>698</v>
      </c>
      <c r="C172" s="161">
        <v>25</v>
      </c>
      <c r="D172" s="708">
        <v>8.5</v>
      </c>
      <c r="E172" s="161"/>
      <c r="F172" s="161" t="s">
        <v>420</v>
      </c>
      <c r="G172" s="162" t="s">
        <v>436</v>
      </c>
    </row>
    <row r="173" spans="1:7">
      <c r="A173" s="135">
        <v>2017</v>
      </c>
      <c r="B173" s="570" t="s">
        <v>104</v>
      </c>
      <c r="C173" s="137">
        <v>19</v>
      </c>
      <c r="D173" s="140">
        <v>8.8000000000000007</v>
      </c>
      <c r="E173" s="137"/>
      <c r="F173" s="137" t="s">
        <v>420</v>
      </c>
      <c r="G173" s="162" t="s">
        <v>436</v>
      </c>
    </row>
    <row r="174" spans="1:7">
      <c r="A174" s="132">
        <v>2019</v>
      </c>
      <c r="B174" s="416" t="s">
        <v>427</v>
      </c>
      <c r="C174" s="772" t="s">
        <v>428</v>
      </c>
      <c r="D174" s="773"/>
      <c r="E174" s="773"/>
      <c r="F174" s="773"/>
      <c r="G174" s="418"/>
    </row>
    <row r="175" spans="1:7">
      <c r="A175" s="135">
        <v>2020</v>
      </c>
      <c r="B175" s="151"/>
      <c r="C175" s="479"/>
      <c r="D175" s="137"/>
      <c r="E175" s="137"/>
      <c r="F175" s="137"/>
      <c r="G175" s="162"/>
    </row>
    <row r="179" spans="4:5">
      <c r="D179" s="675" t="s">
        <v>669</v>
      </c>
      <c r="E179" s="673"/>
    </row>
    <row r="180" spans="4:5">
      <c r="D180" s="6" t="s">
        <v>703</v>
      </c>
      <c r="E180" s="6" t="s">
        <v>729</v>
      </c>
    </row>
    <row r="181" spans="4:5">
      <c r="D181" s="6" t="s">
        <v>703</v>
      </c>
      <c r="E181" s="6" t="s">
        <v>671</v>
      </c>
    </row>
    <row r="182" spans="4:5">
      <c r="D182" s="6" t="s">
        <v>703</v>
      </c>
      <c r="E182" s="6" t="s">
        <v>706</v>
      </c>
    </row>
    <row r="183" spans="4:5">
      <c r="D183" s="6"/>
      <c r="E183" s="6"/>
    </row>
    <row r="184" spans="4:5">
      <c r="D184" s="6"/>
      <c r="E184" s="6"/>
    </row>
    <row r="185" spans="4:5">
      <c r="D185" s="6"/>
      <c r="E185" s="6"/>
    </row>
  </sheetData>
  <mergeCells count="96">
    <mergeCell ref="C174:F174"/>
    <mergeCell ref="A140:G140"/>
    <mergeCell ref="A151:A152"/>
    <mergeCell ref="B151:B152"/>
    <mergeCell ref="C151:C152"/>
    <mergeCell ref="C124:F124"/>
    <mergeCell ref="C153:F153"/>
    <mergeCell ref="A118:A119"/>
    <mergeCell ref="B118:B119"/>
    <mergeCell ref="B149:B150"/>
    <mergeCell ref="C149:C150"/>
    <mergeCell ref="A147:A148"/>
    <mergeCell ref="B147:B148"/>
    <mergeCell ref="C147:C148"/>
    <mergeCell ref="A120:A121"/>
    <mergeCell ref="B120:B121"/>
    <mergeCell ref="C120:C121"/>
    <mergeCell ref="C118:C119"/>
    <mergeCell ref="A149:A150"/>
    <mergeCell ref="C47:F47"/>
    <mergeCell ref="A63:A64"/>
    <mergeCell ref="B63:B64"/>
    <mergeCell ref="C63:C64"/>
    <mergeCell ref="A59:A60"/>
    <mergeCell ref="B59:B60"/>
    <mergeCell ref="C59:C60"/>
    <mergeCell ref="A61:A62"/>
    <mergeCell ref="A40:A41"/>
    <mergeCell ref="B61:B62"/>
    <mergeCell ref="C61:C62"/>
    <mergeCell ref="A52:A53"/>
    <mergeCell ref="B52:B53"/>
    <mergeCell ref="C52:C53"/>
    <mergeCell ref="B50:B51"/>
    <mergeCell ref="A50:A51"/>
    <mergeCell ref="C50:C51"/>
    <mergeCell ref="A55:G55"/>
    <mergeCell ref="C28:C29"/>
    <mergeCell ref="A42:A43"/>
    <mergeCell ref="C34:C35"/>
    <mergeCell ref="B34:B35"/>
    <mergeCell ref="A34:A35"/>
    <mergeCell ref="B28:B29"/>
    <mergeCell ref="C42:C43"/>
    <mergeCell ref="C38:C39"/>
    <mergeCell ref="B38:B39"/>
    <mergeCell ref="A38:A39"/>
    <mergeCell ref="C18:C19"/>
    <mergeCell ref="C20:C21"/>
    <mergeCell ref="B20:B21"/>
    <mergeCell ref="B24:B25"/>
    <mergeCell ref="A24:A25"/>
    <mergeCell ref="C22:C23"/>
    <mergeCell ref="B22:B23"/>
    <mergeCell ref="A22:A23"/>
    <mergeCell ref="C24:C25"/>
    <mergeCell ref="B18:B19"/>
    <mergeCell ref="A1:G1"/>
    <mergeCell ref="A3:F3"/>
    <mergeCell ref="C14:C15"/>
    <mergeCell ref="A12:A13"/>
    <mergeCell ref="A9:A10"/>
    <mergeCell ref="A14:A15"/>
    <mergeCell ref="B12:B13"/>
    <mergeCell ref="C12:C13"/>
    <mergeCell ref="C9:C10"/>
    <mergeCell ref="D71:E71"/>
    <mergeCell ref="C30:C31"/>
    <mergeCell ref="B30:B31"/>
    <mergeCell ref="A30:A31"/>
    <mergeCell ref="C36:C37"/>
    <mergeCell ref="B36:B37"/>
    <mergeCell ref="B44:B45"/>
    <mergeCell ref="A44:A45"/>
    <mergeCell ref="C44:C45"/>
    <mergeCell ref="C40:C41"/>
    <mergeCell ref="A48:A49"/>
    <mergeCell ref="B42:B43"/>
    <mergeCell ref="B14:B15"/>
    <mergeCell ref="A20:A21"/>
    <mergeCell ref="B16:B17"/>
    <mergeCell ref="B9:B10"/>
    <mergeCell ref="A28:A29"/>
    <mergeCell ref="A16:A17"/>
    <mergeCell ref="A18:A19"/>
    <mergeCell ref="B40:B41"/>
    <mergeCell ref="A106:G106"/>
    <mergeCell ref="A167:G167"/>
    <mergeCell ref="C16:C17"/>
    <mergeCell ref="A36:A37"/>
    <mergeCell ref="C48:C49"/>
    <mergeCell ref="B48:B49"/>
    <mergeCell ref="C67:F67"/>
    <mergeCell ref="A65:A66"/>
    <mergeCell ref="B65:B66"/>
    <mergeCell ref="C65:C66"/>
  </mergeCells>
  <phoneticPr fontId="2" type="noConversion"/>
  <hyperlinks>
    <hyperlink ref="B7" r:id="rId1"/>
    <hyperlink ref="B8" r:id="rId2"/>
    <hyperlink ref="B9:B10" r:id="rId3" display="Vevey"/>
    <hyperlink ref="B11" r:id="rId4"/>
    <hyperlink ref="B12:B13" r:id="rId5" display="Rüti"/>
    <hyperlink ref="B14:B15" r:id="rId6" display="Uster"/>
    <hyperlink ref="B16:B17" r:id="rId7" display="Glarus"/>
    <hyperlink ref="B18:B19" r:id="rId8" display="Mels/Vilters"/>
    <hyperlink ref="B20:B21" r:id="rId9" display="Muttenz"/>
    <hyperlink ref="B22:B23" r:id="rId10" display="Roggwil"/>
    <hyperlink ref="B24:B25" r:id="rId11" display="Lenzburg"/>
    <hyperlink ref="B26" r:id="rId12"/>
    <hyperlink ref="B27" r:id="rId13"/>
    <hyperlink ref="B28:B29" r:id="rId14" display="Willisau"/>
    <hyperlink ref="B30:B31" r:id="rId15" display="Bülach"/>
    <hyperlink ref="B32" r:id="rId16"/>
    <hyperlink ref="B33" r:id="rId17"/>
    <hyperlink ref="B34:B35" r:id="rId18" display="Davos"/>
    <hyperlink ref="B36:B37" r:id="rId19" display="Glarus"/>
    <hyperlink ref="B38:B39" r:id="rId20" display="Sursee"/>
    <hyperlink ref="B40:B41" r:id="rId21" display="Bern"/>
    <hyperlink ref="B42:B43" r:id="rId22" display="Zuchwil"/>
    <hyperlink ref="B44:B45" r:id="rId23" display="Lyss"/>
    <hyperlink ref="B46" r:id="rId24"/>
    <hyperlink ref="B48:B49" r:id="rId25" display="Sissach"/>
    <hyperlink ref="B50:B51" r:id="rId26" display="Lyss"/>
    <hyperlink ref="B52:B53" r:id="rId27" display="Solothurn"/>
    <hyperlink ref="B59:B60" r:id="rId28" display="Lyss"/>
    <hyperlink ref="B61:B62" r:id="rId29" display="Winterthur"/>
    <hyperlink ref="B63:B64" r:id="rId30" display="Zofingen"/>
    <hyperlink ref="B65:B66" r:id="rId31" display="Bern"/>
    <hyperlink ref="B110" r:id="rId32"/>
    <hyperlink ref="B111" r:id="rId33"/>
    <hyperlink ref="B112" r:id="rId34"/>
    <hyperlink ref="B113" r:id="rId35"/>
    <hyperlink ref="B114" r:id="rId36"/>
    <hyperlink ref="B115" r:id="rId37"/>
    <hyperlink ref="B116" r:id="rId38"/>
    <hyperlink ref="B118:B119" r:id="rId39" display="Bern"/>
    <hyperlink ref="B147:B148" r:id="rId40" display="Bern"/>
    <hyperlink ref="B120:B121" r:id="rId41" display="Bern"/>
    <hyperlink ref="B149:B150" r:id="rId42" display="Bern"/>
    <hyperlink ref="B151:B152" r:id="rId43" display="Bern"/>
  </hyperlinks>
  <pageMargins left="0.78740157499999996" right="0.78740157499999996" top="0.984251969" bottom="0.984251969" header="0.4921259845" footer="0.4921259845"/>
  <pageSetup paperSize="9" orientation="portrait" r:id="rId4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/>
  <dimension ref="A1:K53"/>
  <sheetViews>
    <sheetView workbookViewId="0">
      <selection activeCell="C21" sqref="C21"/>
    </sheetView>
  </sheetViews>
  <sheetFormatPr baseColWidth="10" defaultRowHeight="12.75"/>
  <cols>
    <col min="1" max="1" width="14.85546875" style="44" bestFit="1" customWidth="1"/>
    <col min="2" max="2" width="5" style="43" bestFit="1" customWidth="1"/>
    <col min="3" max="3" width="14.85546875" style="43" bestFit="1" customWidth="1"/>
    <col min="4" max="4" width="17.42578125" style="43" bestFit="1" customWidth="1"/>
    <col min="5" max="5" width="18.5703125" style="10" bestFit="1" customWidth="1"/>
    <col min="6" max="6" width="6.85546875" style="43" customWidth="1"/>
    <col min="7" max="7" width="14.85546875" style="44" bestFit="1" customWidth="1"/>
    <col min="8" max="8" width="5" style="43" bestFit="1" customWidth="1"/>
    <col min="9" max="9" width="14.85546875" style="43" bestFit="1" customWidth="1"/>
    <col min="10" max="10" width="17.42578125" style="43" bestFit="1" customWidth="1"/>
    <col min="11" max="11" width="18.5703125" style="10" bestFit="1" customWidth="1"/>
  </cols>
  <sheetData>
    <row r="1" spans="1:11" ht="26.25" customHeight="1" thickBot="1">
      <c r="A1" s="70" t="s">
        <v>318</v>
      </c>
      <c r="B1" s="69"/>
      <c r="C1" s="69"/>
      <c r="D1" s="69"/>
      <c r="E1" s="62"/>
      <c r="F1"/>
      <c r="G1" s="70" t="s">
        <v>318</v>
      </c>
      <c r="H1" s="69"/>
      <c r="I1" s="69"/>
      <c r="J1" s="69"/>
      <c r="K1" s="62"/>
    </row>
    <row r="2" spans="1:11" ht="13.5" thickBot="1">
      <c r="A2"/>
      <c r="B2"/>
      <c r="C2"/>
      <c r="D2"/>
      <c r="E2"/>
      <c r="F2"/>
      <c r="G2"/>
      <c r="H2"/>
      <c r="I2"/>
      <c r="J2"/>
      <c r="K2"/>
    </row>
    <row r="3" spans="1:11" ht="18.75" thickBot="1">
      <c r="A3" s="63"/>
      <c r="B3" s="72" t="s">
        <v>317</v>
      </c>
      <c r="C3" s="72"/>
      <c r="D3" s="71"/>
      <c r="E3" s="68"/>
      <c r="F3"/>
      <c r="G3" s="63"/>
      <c r="H3" s="72" t="s">
        <v>317</v>
      </c>
      <c r="I3" s="72"/>
      <c r="J3" s="71"/>
      <c r="K3" s="68"/>
    </row>
    <row r="4" spans="1:11">
      <c r="A4"/>
      <c r="B4"/>
      <c r="C4"/>
      <c r="D4"/>
      <c r="E4"/>
      <c r="F4"/>
      <c r="G4"/>
      <c r="H4"/>
      <c r="I4"/>
      <c r="J4"/>
      <c r="K4"/>
    </row>
    <row r="5" spans="1:11">
      <c r="A5" s="3" t="s">
        <v>121</v>
      </c>
      <c r="B5" s="17" t="s">
        <v>0</v>
      </c>
      <c r="C5" s="45" t="s">
        <v>122</v>
      </c>
      <c r="D5" s="45" t="s">
        <v>123</v>
      </c>
      <c r="E5" s="46" t="s">
        <v>124</v>
      </c>
      <c r="G5" s="3" t="s">
        <v>121</v>
      </c>
      <c r="H5" s="17" t="s">
        <v>0</v>
      </c>
      <c r="I5" s="45" t="s">
        <v>122</v>
      </c>
      <c r="J5" s="45" t="s">
        <v>123</v>
      </c>
      <c r="K5" s="46" t="s">
        <v>124</v>
      </c>
    </row>
    <row r="6" spans="1:11">
      <c r="A6"/>
      <c r="B6"/>
      <c r="C6"/>
      <c r="D6"/>
      <c r="E6"/>
      <c r="F6"/>
      <c r="G6"/>
      <c r="H6"/>
      <c r="I6"/>
      <c r="J6"/>
      <c r="K6"/>
    </row>
    <row r="7" spans="1:11">
      <c r="A7" s="3" t="s">
        <v>131</v>
      </c>
      <c r="B7" s="17">
        <v>1993</v>
      </c>
      <c r="C7" s="49">
        <v>30</v>
      </c>
      <c r="D7" s="45"/>
      <c r="E7" s="47" t="s">
        <v>132</v>
      </c>
      <c r="G7" s="3" t="s">
        <v>190</v>
      </c>
      <c r="H7" s="17">
        <v>1972</v>
      </c>
      <c r="I7" s="45">
        <v>26.53</v>
      </c>
      <c r="J7" s="45"/>
      <c r="K7" s="46" t="s">
        <v>192</v>
      </c>
    </row>
    <row r="8" spans="1:11">
      <c r="A8" s="3" t="s">
        <v>152</v>
      </c>
      <c r="B8" s="17">
        <v>1987</v>
      </c>
      <c r="C8" s="49">
        <v>30</v>
      </c>
      <c r="D8" s="45"/>
      <c r="E8" s="48" t="s">
        <v>153</v>
      </c>
      <c r="G8" s="3" t="s">
        <v>147</v>
      </c>
      <c r="H8" s="17">
        <v>1974</v>
      </c>
      <c r="I8" s="45">
        <v>28.92</v>
      </c>
      <c r="J8" s="45"/>
      <c r="K8" s="48" t="s">
        <v>188</v>
      </c>
    </row>
    <row r="9" spans="1:11">
      <c r="A9" s="3" t="s">
        <v>161</v>
      </c>
      <c r="B9" s="17">
        <v>1993</v>
      </c>
      <c r="C9" s="49">
        <v>30</v>
      </c>
      <c r="D9" s="45"/>
      <c r="E9" s="48" t="s">
        <v>133</v>
      </c>
      <c r="G9" s="3" t="s">
        <v>189</v>
      </c>
      <c r="H9" s="17">
        <v>1977</v>
      </c>
      <c r="I9" s="49">
        <v>28.8</v>
      </c>
      <c r="J9" s="45"/>
      <c r="K9" s="48" t="s">
        <v>191</v>
      </c>
    </row>
    <row r="10" spans="1:11">
      <c r="A10" s="3" t="s">
        <v>138</v>
      </c>
      <c r="B10" s="17">
        <v>1991</v>
      </c>
      <c r="C10" s="45">
        <v>29.83</v>
      </c>
      <c r="D10" s="45"/>
      <c r="E10" s="50" t="s">
        <v>139</v>
      </c>
      <c r="G10" s="3" t="s">
        <v>152</v>
      </c>
      <c r="H10" s="17">
        <v>1987</v>
      </c>
      <c r="I10" s="49">
        <v>30</v>
      </c>
      <c r="J10" s="45"/>
      <c r="K10" s="48" t="s">
        <v>153</v>
      </c>
    </row>
    <row r="11" spans="1:11" hidden="1">
      <c r="A11" s="3" t="s">
        <v>131</v>
      </c>
      <c r="B11" s="17">
        <v>1993</v>
      </c>
      <c r="C11" s="49">
        <v>30</v>
      </c>
      <c r="D11" s="45"/>
      <c r="E11" s="48" t="s">
        <v>133</v>
      </c>
      <c r="G11" s="3" t="s">
        <v>131</v>
      </c>
      <c r="H11" s="17">
        <v>1993</v>
      </c>
      <c r="I11" s="49">
        <v>30</v>
      </c>
      <c r="J11" s="45"/>
      <c r="K11" s="48" t="s">
        <v>133</v>
      </c>
    </row>
    <row r="12" spans="1:11">
      <c r="A12" s="3" t="s">
        <v>150</v>
      </c>
      <c r="B12" s="17">
        <v>1993</v>
      </c>
      <c r="C12" s="45">
        <v>29.47</v>
      </c>
      <c r="D12" s="45"/>
      <c r="E12" s="48" t="s">
        <v>151</v>
      </c>
      <c r="G12" s="3" t="s">
        <v>138</v>
      </c>
      <c r="H12" s="17">
        <v>1991</v>
      </c>
      <c r="I12" s="45">
        <v>29.83</v>
      </c>
      <c r="J12" s="45"/>
      <c r="K12" s="50" t="s">
        <v>139</v>
      </c>
    </row>
    <row r="13" spans="1:11" hidden="1">
      <c r="A13" s="3" t="s">
        <v>131</v>
      </c>
      <c r="B13" s="17">
        <v>2006</v>
      </c>
      <c r="C13" s="45"/>
      <c r="D13" s="45">
        <v>9.31</v>
      </c>
      <c r="E13" s="48" t="s">
        <v>134</v>
      </c>
      <c r="G13" s="3" t="s">
        <v>131</v>
      </c>
      <c r="H13" s="17">
        <v>2006</v>
      </c>
      <c r="I13" s="45"/>
      <c r="J13" s="45">
        <v>9.31</v>
      </c>
      <c r="K13" s="48" t="s">
        <v>134</v>
      </c>
    </row>
    <row r="14" spans="1:11">
      <c r="A14" s="3" t="s">
        <v>147</v>
      </c>
      <c r="B14" s="17">
        <v>1974</v>
      </c>
      <c r="C14" s="45">
        <v>28.92</v>
      </c>
      <c r="D14" s="45"/>
      <c r="E14" s="48" t="s">
        <v>188</v>
      </c>
      <c r="G14" s="3" t="s">
        <v>145</v>
      </c>
      <c r="H14" s="17">
        <v>1991</v>
      </c>
      <c r="I14" s="45">
        <v>28.05</v>
      </c>
      <c r="J14" s="45"/>
      <c r="K14" s="47" t="s">
        <v>146</v>
      </c>
    </row>
    <row r="15" spans="1:11">
      <c r="A15" s="3" t="s">
        <v>127</v>
      </c>
      <c r="B15" s="17">
        <v>1992</v>
      </c>
      <c r="C15" s="45">
        <v>28.83</v>
      </c>
      <c r="D15" s="45"/>
      <c r="E15" s="48" t="s">
        <v>128</v>
      </c>
      <c r="G15" s="3" t="s">
        <v>127</v>
      </c>
      <c r="H15" s="17">
        <v>1992</v>
      </c>
      <c r="I15" s="45">
        <v>28.83</v>
      </c>
      <c r="J15" s="45"/>
      <c r="K15" s="48" t="s">
        <v>128</v>
      </c>
    </row>
    <row r="16" spans="1:11">
      <c r="A16" s="3" t="s">
        <v>189</v>
      </c>
      <c r="B16" s="17">
        <v>1977</v>
      </c>
      <c r="C16" s="49">
        <v>28.8</v>
      </c>
      <c r="D16" s="45"/>
      <c r="E16" s="48" t="s">
        <v>191</v>
      </c>
      <c r="G16" s="3" t="s">
        <v>141</v>
      </c>
      <c r="H16" s="17">
        <v>1992</v>
      </c>
      <c r="I16" s="49">
        <v>28.1</v>
      </c>
      <c r="J16" s="45"/>
      <c r="K16" s="47" t="s">
        <v>142</v>
      </c>
    </row>
    <row r="17" spans="1:11">
      <c r="A17" s="3" t="s">
        <v>324</v>
      </c>
      <c r="B17" s="17">
        <v>1993</v>
      </c>
      <c r="C17" s="49">
        <v>28.7</v>
      </c>
      <c r="D17" s="45"/>
      <c r="E17" s="47" t="s">
        <v>132</v>
      </c>
      <c r="F17"/>
      <c r="G17" s="3" t="s">
        <v>131</v>
      </c>
      <c r="H17" s="17">
        <v>1993</v>
      </c>
      <c r="I17" s="49">
        <v>30</v>
      </c>
      <c r="J17" s="45"/>
      <c r="K17" s="47" t="s">
        <v>132</v>
      </c>
    </row>
    <row r="18" spans="1:11">
      <c r="A18" s="3" t="s">
        <v>141</v>
      </c>
      <c r="B18" s="17">
        <v>1992</v>
      </c>
      <c r="C18" s="49">
        <v>28.1</v>
      </c>
      <c r="D18" s="45"/>
      <c r="E18" s="47" t="s">
        <v>142</v>
      </c>
      <c r="F18"/>
      <c r="G18" s="3" t="s">
        <v>161</v>
      </c>
      <c r="H18" s="17">
        <v>1993</v>
      </c>
      <c r="I18" s="49">
        <v>30</v>
      </c>
      <c r="J18" s="45"/>
      <c r="K18" s="48" t="s">
        <v>133</v>
      </c>
    </row>
    <row r="19" spans="1:11">
      <c r="A19" s="3" t="s">
        <v>145</v>
      </c>
      <c r="B19" s="17">
        <v>1991</v>
      </c>
      <c r="C19" s="45">
        <v>28.05</v>
      </c>
      <c r="D19" s="45"/>
      <c r="E19" s="47" t="s">
        <v>146</v>
      </c>
      <c r="F19"/>
      <c r="G19" s="3" t="s">
        <v>150</v>
      </c>
      <c r="H19" s="17">
        <v>1993</v>
      </c>
      <c r="I19" s="45">
        <v>29.47</v>
      </c>
      <c r="J19" s="45"/>
      <c r="K19" s="48" t="s">
        <v>151</v>
      </c>
    </row>
    <row r="20" spans="1:11">
      <c r="A20" s="3" t="s">
        <v>190</v>
      </c>
      <c r="B20" s="17">
        <v>1972</v>
      </c>
      <c r="C20" s="45">
        <v>26.53</v>
      </c>
      <c r="D20" s="45"/>
      <c r="E20" s="46" t="s">
        <v>192</v>
      </c>
      <c r="F20"/>
      <c r="G20" s="3" t="s">
        <v>324</v>
      </c>
      <c r="H20" s="17">
        <v>1993</v>
      </c>
      <c r="I20" s="49">
        <v>28.7</v>
      </c>
      <c r="J20" s="45"/>
      <c r="K20" s="47" t="s">
        <v>132</v>
      </c>
    </row>
    <row r="21" spans="1:11">
      <c r="A21" s="3" t="s">
        <v>129</v>
      </c>
      <c r="B21" s="17">
        <v>2002</v>
      </c>
      <c r="C21" s="45"/>
      <c r="D21" s="49">
        <v>10</v>
      </c>
      <c r="E21" s="46" t="s">
        <v>130</v>
      </c>
      <c r="F21"/>
      <c r="G21" s="3" t="s">
        <v>152</v>
      </c>
      <c r="H21" s="17">
        <v>1999</v>
      </c>
      <c r="I21" s="45"/>
      <c r="J21" s="49">
        <v>10</v>
      </c>
      <c r="K21" s="48" t="s">
        <v>158</v>
      </c>
    </row>
    <row r="22" spans="1:11">
      <c r="A22" s="3" t="s">
        <v>149</v>
      </c>
      <c r="B22" s="17">
        <v>2007</v>
      </c>
      <c r="C22" s="45"/>
      <c r="D22" s="49">
        <v>10</v>
      </c>
      <c r="E22" s="46" t="s">
        <v>333</v>
      </c>
      <c r="F22"/>
      <c r="G22" s="3" t="s">
        <v>143</v>
      </c>
      <c r="H22" s="17">
        <v>2000</v>
      </c>
      <c r="I22" s="45"/>
      <c r="J22" s="45">
        <v>6.75</v>
      </c>
      <c r="K22" s="47" t="s">
        <v>144</v>
      </c>
    </row>
    <row r="23" spans="1:11">
      <c r="A23" s="3" t="s">
        <v>152</v>
      </c>
      <c r="B23" s="17">
        <v>1999</v>
      </c>
      <c r="C23" s="45"/>
      <c r="D23" s="49">
        <v>10</v>
      </c>
      <c r="E23" s="48" t="s">
        <v>158</v>
      </c>
      <c r="F23"/>
      <c r="G23" s="3" t="s">
        <v>129</v>
      </c>
      <c r="H23" s="17">
        <v>2002</v>
      </c>
      <c r="I23" s="45"/>
      <c r="J23" s="49">
        <v>10</v>
      </c>
      <c r="K23" s="46" t="s">
        <v>130</v>
      </c>
    </row>
    <row r="24" spans="1:11">
      <c r="A24" s="3" t="s">
        <v>138</v>
      </c>
      <c r="B24" s="17">
        <v>2008</v>
      </c>
      <c r="C24" s="45"/>
      <c r="D24" s="49">
        <v>10</v>
      </c>
      <c r="E24" s="48" t="s">
        <v>498</v>
      </c>
      <c r="F24"/>
      <c r="G24" s="3" t="s">
        <v>161</v>
      </c>
      <c r="H24" s="17">
        <v>2002</v>
      </c>
      <c r="I24" s="45"/>
      <c r="J24" s="45">
        <v>9.6300000000000008</v>
      </c>
      <c r="K24" s="46" t="s">
        <v>130</v>
      </c>
    </row>
    <row r="25" spans="1:11">
      <c r="A25" s="3" t="s">
        <v>147</v>
      </c>
      <c r="B25" s="760">
        <v>2019</v>
      </c>
      <c r="C25" s="45"/>
      <c r="D25" s="45">
        <v>9.98</v>
      </c>
      <c r="E25" s="756" t="s">
        <v>192</v>
      </c>
      <c r="F25"/>
      <c r="G25" s="3" t="s">
        <v>135</v>
      </c>
      <c r="H25" s="17">
        <v>2003</v>
      </c>
      <c r="I25" s="45"/>
      <c r="J25" s="45">
        <v>8.51</v>
      </c>
      <c r="K25" s="48" t="s">
        <v>136</v>
      </c>
    </row>
    <row r="26" spans="1:11">
      <c r="A26" s="3" t="s">
        <v>137</v>
      </c>
      <c r="B26" s="17">
        <v>2008</v>
      </c>
      <c r="C26" s="45"/>
      <c r="D26" s="49">
        <v>9.89</v>
      </c>
      <c r="E26" s="47" t="s">
        <v>516</v>
      </c>
      <c r="F26"/>
      <c r="G26" s="3" t="s">
        <v>162</v>
      </c>
      <c r="H26" s="17">
        <v>2004</v>
      </c>
      <c r="I26" s="45"/>
      <c r="J26" s="45">
        <v>8.91</v>
      </c>
      <c r="K26" s="47" t="s">
        <v>142</v>
      </c>
    </row>
    <row r="27" spans="1:11">
      <c r="A27" s="3" t="s">
        <v>622</v>
      </c>
      <c r="B27" s="760">
        <v>2019</v>
      </c>
      <c r="C27" s="45"/>
      <c r="D27" s="45">
        <v>9.86</v>
      </c>
      <c r="E27" s="756" t="s">
        <v>192</v>
      </c>
      <c r="F27"/>
      <c r="G27" s="3" t="s">
        <v>125</v>
      </c>
      <c r="H27" s="17">
        <v>2005</v>
      </c>
      <c r="I27" s="45"/>
      <c r="J27" s="45">
        <v>8.2100000000000009</v>
      </c>
      <c r="K27" s="47" t="s">
        <v>126</v>
      </c>
    </row>
    <row r="28" spans="1:11">
      <c r="A28" s="3" t="s">
        <v>141</v>
      </c>
      <c r="B28" s="17">
        <v>2009</v>
      </c>
      <c r="C28" s="45"/>
      <c r="D28" s="49">
        <v>9.83</v>
      </c>
      <c r="E28" s="508" t="s">
        <v>552</v>
      </c>
      <c r="F28"/>
      <c r="G28" s="3" t="s">
        <v>150</v>
      </c>
      <c r="H28" s="17">
        <v>2006</v>
      </c>
      <c r="I28" s="45"/>
      <c r="J28" s="45">
        <v>9.52</v>
      </c>
      <c r="K28" s="48" t="s">
        <v>134</v>
      </c>
    </row>
    <row r="29" spans="1:11" hidden="1">
      <c r="A29" s="3" t="s">
        <v>150</v>
      </c>
      <c r="B29" s="17">
        <v>1995</v>
      </c>
      <c r="C29" s="45">
        <v>29.47</v>
      </c>
      <c r="D29" s="45"/>
      <c r="E29" s="48" t="s">
        <v>148</v>
      </c>
      <c r="F29"/>
      <c r="G29" s="3" t="s">
        <v>150</v>
      </c>
      <c r="H29" s="17">
        <v>1995</v>
      </c>
      <c r="I29" s="45">
        <v>29.47</v>
      </c>
      <c r="J29" s="45"/>
      <c r="K29" s="48" t="s">
        <v>148</v>
      </c>
    </row>
    <row r="30" spans="1:11">
      <c r="A30" s="3" t="s">
        <v>131</v>
      </c>
      <c r="B30" s="17">
        <v>2007</v>
      </c>
      <c r="C30" s="45"/>
      <c r="D30" s="45">
        <v>9.7100000000000009</v>
      </c>
      <c r="E30" s="46" t="s">
        <v>333</v>
      </c>
      <c r="F30"/>
      <c r="G30" s="3" t="s">
        <v>149</v>
      </c>
      <c r="H30" s="17">
        <v>2007</v>
      </c>
      <c r="I30" s="45"/>
      <c r="J30" s="49">
        <v>10</v>
      </c>
      <c r="K30" s="46" t="s">
        <v>333</v>
      </c>
    </row>
    <row r="31" spans="1:11">
      <c r="A31" s="3" t="s">
        <v>161</v>
      </c>
      <c r="B31" s="17">
        <v>2002</v>
      </c>
      <c r="C31" s="45"/>
      <c r="D31" s="45">
        <v>9.6300000000000008</v>
      </c>
      <c r="E31" s="46" t="s">
        <v>130</v>
      </c>
      <c r="F31"/>
      <c r="G31" s="3" t="s">
        <v>131</v>
      </c>
      <c r="H31" s="17">
        <v>2007</v>
      </c>
      <c r="I31" s="45"/>
      <c r="J31" s="45">
        <v>9.7100000000000009</v>
      </c>
      <c r="K31" s="46" t="s">
        <v>333</v>
      </c>
    </row>
    <row r="32" spans="1:11" hidden="1">
      <c r="A32" s="3" t="s">
        <v>152</v>
      </c>
      <c r="B32" s="17">
        <v>1988</v>
      </c>
      <c r="C32" s="49">
        <v>30</v>
      </c>
      <c r="D32" s="45"/>
      <c r="E32" s="48" t="s">
        <v>154</v>
      </c>
      <c r="F32"/>
      <c r="G32" s="3" t="s">
        <v>152</v>
      </c>
      <c r="H32" s="17">
        <v>1988</v>
      </c>
      <c r="I32" s="49">
        <v>30</v>
      </c>
      <c r="J32" s="45"/>
      <c r="K32" s="48" t="s">
        <v>154</v>
      </c>
    </row>
    <row r="33" spans="1:11" hidden="1">
      <c r="A33" s="3" t="s">
        <v>152</v>
      </c>
      <c r="B33" s="17">
        <v>1988</v>
      </c>
      <c r="C33" s="49">
        <v>30</v>
      </c>
      <c r="D33" s="45"/>
      <c r="E33" s="48" t="s">
        <v>155</v>
      </c>
      <c r="F33"/>
      <c r="G33" s="3" t="s">
        <v>152</v>
      </c>
      <c r="H33" s="17">
        <v>1988</v>
      </c>
      <c r="I33" s="49">
        <v>30</v>
      </c>
      <c r="J33" s="45"/>
      <c r="K33" s="48" t="s">
        <v>155</v>
      </c>
    </row>
    <row r="34" spans="1:11" hidden="1">
      <c r="A34" s="3" t="s">
        <v>152</v>
      </c>
      <c r="B34" s="17">
        <v>1993</v>
      </c>
      <c r="C34" s="49">
        <v>30</v>
      </c>
      <c r="D34" s="45"/>
      <c r="E34" s="48" t="s">
        <v>133</v>
      </c>
      <c r="F34"/>
      <c r="G34" s="3" t="s">
        <v>152</v>
      </c>
      <c r="H34" s="17">
        <v>1993</v>
      </c>
      <c r="I34" s="49">
        <v>30</v>
      </c>
      <c r="J34" s="45"/>
      <c r="K34" s="48" t="s">
        <v>133</v>
      </c>
    </row>
    <row r="35" spans="1:11" hidden="1">
      <c r="A35" s="3" t="s">
        <v>152</v>
      </c>
      <c r="B35" s="17">
        <v>1993</v>
      </c>
      <c r="C35" s="49">
        <v>30</v>
      </c>
      <c r="D35" s="45"/>
      <c r="E35" s="48" t="s">
        <v>151</v>
      </c>
      <c r="F35"/>
      <c r="G35" s="3" t="s">
        <v>152</v>
      </c>
      <c r="H35" s="17">
        <v>1993</v>
      </c>
      <c r="I35" s="49">
        <v>30</v>
      </c>
      <c r="J35" s="45"/>
      <c r="K35" s="48" t="s">
        <v>151</v>
      </c>
    </row>
    <row r="36" spans="1:11" hidden="1">
      <c r="A36" s="3" t="s">
        <v>152</v>
      </c>
      <c r="B36" s="17">
        <v>1995</v>
      </c>
      <c r="C36" s="49">
        <v>30</v>
      </c>
      <c r="D36" s="45"/>
      <c r="E36" s="48" t="s">
        <v>148</v>
      </c>
      <c r="F36"/>
      <c r="G36" s="3" t="s">
        <v>152</v>
      </c>
      <c r="H36" s="17">
        <v>1995</v>
      </c>
      <c r="I36" s="49">
        <v>30</v>
      </c>
      <c r="J36" s="45"/>
      <c r="K36" s="48" t="s">
        <v>148</v>
      </c>
    </row>
    <row r="37" spans="1:11" hidden="1">
      <c r="A37" s="3" t="s">
        <v>152</v>
      </c>
      <c r="B37" s="17">
        <v>1995</v>
      </c>
      <c r="C37" s="49">
        <v>30</v>
      </c>
      <c r="D37" s="45"/>
      <c r="E37" s="48" t="s">
        <v>156</v>
      </c>
      <c r="F37"/>
      <c r="G37" s="3" t="s">
        <v>152</v>
      </c>
      <c r="H37" s="17">
        <v>1995</v>
      </c>
      <c r="I37" s="49">
        <v>30</v>
      </c>
      <c r="J37" s="45"/>
      <c r="K37" s="48" t="s">
        <v>156</v>
      </c>
    </row>
    <row r="38" spans="1:11" hidden="1">
      <c r="A38" s="3" t="s">
        <v>152</v>
      </c>
      <c r="B38" s="17">
        <v>1996</v>
      </c>
      <c r="C38" s="49">
        <v>30</v>
      </c>
      <c r="D38" s="45"/>
      <c r="E38" s="46" t="s">
        <v>157</v>
      </c>
      <c r="F38"/>
      <c r="G38" s="3" t="s">
        <v>152</v>
      </c>
      <c r="H38" s="17">
        <v>1996</v>
      </c>
      <c r="I38" s="49">
        <v>30</v>
      </c>
      <c r="J38" s="45"/>
      <c r="K38" s="46" t="s">
        <v>157</v>
      </c>
    </row>
    <row r="39" spans="1:11">
      <c r="A39" s="3" t="s">
        <v>150</v>
      </c>
      <c r="B39" s="17">
        <v>2006</v>
      </c>
      <c r="C39" s="45"/>
      <c r="D39" s="45">
        <v>9.52</v>
      </c>
      <c r="E39" s="48" t="s">
        <v>134</v>
      </c>
      <c r="F39"/>
      <c r="G39" s="3" t="s">
        <v>138</v>
      </c>
      <c r="H39" s="17">
        <v>2008</v>
      </c>
      <c r="I39" s="45"/>
      <c r="J39" s="49">
        <v>10</v>
      </c>
      <c r="K39" s="48" t="s">
        <v>498</v>
      </c>
    </row>
    <row r="40" spans="1:11" hidden="1">
      <c r="A40" s="3" t="s">
        <v>152</v>
      </c>
      <c r="B40" s="17">
        <v>2000</v>
      </c>
      <c r="C40" s="45"/>
      <c r="D40" s="49">
        <v>10</v>
      </c>
      <c r="E40" s="48" t="s">
        <v>159</v>
      </c>
      <c r="F40"/>
      <c r="G40" s="3" t="s">
        <v>152</v>
      </c>
      <c r="H40" s="17">
        <v>2000</v>
      </c>
      <c r="I40" s="45"/>
      <c r="J40" s="49">
        <v>10</v>
      </c>
      <c r="K40" s="48" t="s">
        <v>159</v>
      </c>
    </row>
    <row r="41" spans="1:11" hidden="1">
      <c r="A41" s="3" t="s">
        <v>152</v>
      </c>
      <c r="B41" s="17">
        <v>2000</v>
      </c>
      <c r="C41" s="45"/>
      <c r="D41" s="49">
        <v>10</v>
      </c>
      <c r="E41" s="48" t="s">
        <v>160</v>
      </c>
      <c r="F41"/>
      <c r="G41" s="3" t="s">
        <v>152</v>
      </c>
      <c r="H41" s="17">
        <v>2000</v>
      </c>
      <c r="I41" s="45"/>
      <c r="J41" s="49">
        <v>10</v>
      </c>
      <c r="K41" s="48" t="s">
        <v>160</v>
      </c>
    </row>
    <row r="42" spans="1:11" hidden="1">
      <c r="A42" s="3" t="s">
        <v>152</v>
      </c>
      <c r="B42" s="17">
        <v>2001</v>
      </c>
      <c r="C42" s="45"/>
      <c r="D42" s="49">
        <v>10</v>
      </c>
      <c r="E42" s="48" t="s">
        <v>140</v>
      </c>
      <c r="F42"/>
      <c r="G42" s="3" t="s">
        <v>152</v>
      </c>
      <c r="H42" s="17">
        <v>2001</v>
      </c>
      <c r="I42" s="45"/>
      <c r="J42" s="49">
        <v>10</v>
      </c>
      <c r="K42" s="48" t="s">
        <v>140</v>
      </c>
    </row>
    <row r="43" spans="1:11" hidden="1">
      <c r="A43" s="3" t="s">
        <v>152</v>
      </c>
      <c r="B43" s="17">
        <v>2002</v>
      </c>
      <c r="C43" s="45"/>
      <c r="D43" s="49">
        <v>10</v>
      </c>
      <c r="E43" s="46" t="s">
        <v>130</v>
      </c>
      <c r="F43"/>
      <c r="G43" s="3" t="s">
        <v>152</v>
      </c>
      <c r="H43" s="17">
        <v>2002</v>
      </c>
      <c r="I43" s="45"/>
      <c r="J43" s="49">
        <v>10</v>
      </c>
      <c r="K43" s="46" t="s">
        <v>130</v>
      </c>
    </row>
    <row r="44" spans="1:11">
      <c r="A44" s="3" t="s">
        <v>661</v>
      </c>
      <c r="B44" s="17">
        <v>2016</v>
      </c>
      <c r="C44" s="45"/>
      <c r="D44" s="45">
        <v>9.48</v>
      </c>
      <c r="E44" s="48" t="s">
        <v>695</v>
      </c>
      <c r="F44"/>
      <c r="G44" s="3" t="s">
        <v>137</v>
      </c>
      <c r="H44" s="17">
        <v>2008</v>
      </c>
      <c r="I44" s="45"/>
      <c r="J44" s="49">
        <v>9.89</v>
      </c>
      <c r="K44" s="47" t="s">
        <v>516</v>
      </c>
    </row>
    <row r="45" spans="1:11">
      <c r="A45" s="3" t="s">
        <v>324</v>
      </c>
      <c r="B45" s="17">
        <v>2014</v>
      </c>
      <c r="C45" s="45"/>
      <c r="D45" s="49">
        <v>9</v>
      </c>
      <c r="E45" s="47" t="s">
        <v>623</v>
      </c>
      <c r="F45"/>
      <c r="G45" s="3" t="s">
        <v>145</v>
      </c>
      <c r="H45" s="17">
        <v>2011</v>
      </c>
      <c r="I45" s="45"/>
      <c r="J45" s="45">
        <v>8.6300000000000008</v>
      </c>
      <c r="K45" s="47" t="s">
        <v>146</v>
      </c>
    </row>
    <row r="46" spans="1:11">
      <c r="A46" s="3" t="s">
        <v>162</v>
      </c>
      <c r="B46" s="17">
        <v>2004</v>
      </c>
      <c r="C46" s="45"/>
      <c r="D46" s="45">
        <v>8.91</v>
      </c>
      <c r="E46" s="47" t="s">
        <v>142</v>
      </c>
      <c r="F46"/>
      <c r="G46" s="3" t="s">
        <v>141</v>
      </c>
      <c r="H46" s="17">
        <v>2011</v>
      </c>
      <c r="I46" s="45"/>
      <c r="J46" s="49">
        <v>9.83</v>
      </c>
      <c r="K46" s="508" t="s">
        <v>552</v>
      </c>
    </row>
    <row r="47" spans="1:11">
      <c r="A47" s="3" t="s">
        <v>145</v>
      </c>
      <c r="B47" s="17">
        <v>2008</v>
      </c>
      <c r="C47" s="45"/>
      <c r="D47" s="45">
        <v>8.6300000000000008</v>
      </c>
      <c r="E47" s="47" t="s">
        <v>146</v>
      </c>
      <c r="F47"/>
      <c r="G47" s="3" t="s">
        <v>324</v>
      </c>
      <c r="H47" s="17">
        <v>2014</v>
      </c>
      <c r="I47" s="45"/>
      <c r="J47" s="49">
        <v>9</v>
      </c>
      <c r="K47" s="47" t="s">
        <v>624</v>
      </c>
    </row>
    <row r="48" spans="1:11">
      <c r="A48" s="3" t="s">
        <v>135</v>
      </c>
      <c r="B48" s="17">
        <v>2003</v>
      </c>
      <c r="C48" s="45"/>
      <c r="D48" s="45">
        <v>8.51</v>
      </c>
      <c r="E48" s="48" t="s">
        <v>136</v>
      </c>
      <c r="F48"/>
      <c r="G48" s="3" t="s">
        <v>661</v>
      </c>
      <c r="H48" s="17">
        <v>2016</v>
      </c>
      <c r="I48" s="45"/>
      <c r="J48" s="45">
        <v>9.48</v>
      </c>
      <c r="K48" s="48" t="s">
        <v>695</v>
      </c>
    </row>
    <row r="49" spans="1:11">
      <c r="A49" s="3" t="s">
        <v>125</v>
      </c>
      <c r="B49" s="17">
        <v>2005</v>
      </c>
      <c r="C49" s="45"/>
      <c r="D49" s="45">
        <v>8.2100000000000009</v>
      </c>
      <c r="E49" s="47" t="s">
        <v>126</v>
      </c>
      <c r="F49"/>
      <c r="G49" s="3" t="s">
        <v>147</v>
      </c>
      <c r="H49" s="17">
        <v>2019</v>
      </c>
      <c r="I49" s="45"/>
      <c r="J49" s="45">
        <v>9.98</v>
      </c>
      <c r="K49" s="756" t="s">
        <v>192</v>
      </c>
    </row>
    <row r="50" spans="1:11">
      <c r="A50" s="3" t="s">
        <v>143</v>
      </c>
      <c r="B50" s="17">
        <v>2000</v>
      </c>
      <c r="C50" s="45"/>
      <c r="D50" s="45">
        <v>6.75</v>
      </c>
      <c r="E50" s="47" t="s">
        <v>144</v>
      </c>
      <c r="F50"/>
      <c r="G50" s="3" t="s">
        <v>622</v>
      </c>
      <c r="H50" s="17">
        <v>2019</v>
      </c>
      <c r="I50" s="45"/>
      <c r="J50" s="45">
        <v>9.86</v>
      </c>
      <c r="K50" s="756" t="s">
        <v>192</v>
      </c>
    </row>
    <row r="51" spans="1:11">
      <c r="A51"/>
      <c r="B51"/>
      <c r="C51"/>
      <c r="D51"/>
      <c r="E51"/>
      <c r="F51"/>
      <c r="G51"/>
      <c r="H51"/>
      <c r="I51"/>
      <c r="J51"/>
      <c r="K51"/>
    </row>
    <row r="52" spans="1:11">
      <c r="A52" s="73" t="s">
        <v>319</v>
      </c>
      <c r="B52" s="74"/>
      <c r="C52" s="74"/>
      <c r="D52" s="74"/>
      <c r="E52" s="75"/>
      <c r="F52"/>
      <c r="G52" s="73" t="s">
        <v>319</v>
      </c>
      <c r="H52" s="74"/>
      <c r="I52" s="74"/>
      <c r="J52" s="74"/>
      <c r="K52" s="75"/>
    </row>
    <row r="53" spans="1:11">
      <c r="A53" s="76" t="s">
        <v>320</v>
      </c>
      <c r="B53" s="77"/>
      <c r="C53" s="77"/>
      <c r="D53" s="77"/>
      <c r="E53" s="78"/>
      <c r="F53"/>
      <c r="G53" s="76" t="s">
        <v>320</v>
      </c>
      <c r="H53" s="77"/>
      <c r="I53" s="77"/>
      <c r="J53" s="77"/>
      <c r="K53" s="78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E97"/>
  <sheetViews>
    <sheetView topLeftCell="A58" workbookViewId="0">
      <selection activeCell="B95" sqref="B95"/>
    </sheetView>
  </sheetViews>
  <sheetFormatPr baseColWidth="10" defaultRowHeight="12.75"/>
  <cols>
    <col min="1" max="1" width="7.140625" customWidth="1"/>
    <col min="2" max="2" width="22.85546875" bestFit="1" customWidth="1"/>
    <col min="3" max="3" width="22.28515625" bestFit="1" customWidth="1"/>
    <col min="4" max="4" width="9.42578125" customWidth="1"/>
    <col min="5" max="5" width="13.7109375" customWidth="1"/>
  </cols>
  <sheetData>
    <row r="1" spans="1:5" ht="21" thickBot="1">
      <c r="A1" s="847" t="s">
        <v>70</v>
      </c>
      <c r="B1" s="848"/>
      <c r="C1" s="848"/>
      <c r="D1" s="848"/>
      <c r="E1" s="849"/>
    </row>
    <row r="4" spans="1:5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</row>
    <row r="5" spans="1:5">
      <c r="A5" s="3">
        <v>2006</v>
      </c>
      <c r="B5" s="4" t="s">
        <v>684</v>
      </c>
      <c r="C5" s="29" t="s">
        <v>23</v>
      </c>
      <c r="D5" s="814">
        <v>1</v>
      </c>
      <c r="E5" s="17">
        <v>8.7100000000000009</v>
      </c>
    </row>
    <row r="6" spans="1:5">
      <c r="A6" s="3">
        <v>2006</v>
      </c>
      <c r="B6" s="4" t="s">
        <v>684</v>
      </c>
      <c r="C6" s="5" t="s">
        <v>23</v>
      </c>
      <c r="D6" s="815"/>
      <c r="E6" s="17">
        <v>8.99</v>
      </c>
    </row>
    <row r="7" spans="1:5">
      <c r="A7" s="3">
        <v>2006</v>
      </c>
      <c r="B7" s="4" t="s">
        <v>5</v>
      </c>
      <c r="C7" s="29" t="s">
        <v>24</v>
      </c>
      <c r="D7" s="18">
        <v>2</v>
      </c>
      <c r="E7" s="17">
        <v>9.0299999999999994</v>
      </c>
    </row>
    <row r="8" spans="1:5">
      <c r="A8" s="3">
        <v>2006</v>
      </c>
      <c r="B8" s="4" t="s">
        <v>17</v>
      </c>
      <c r="C8" s="29" t="s">
        <v>68</v>
      </c>
      <c r="D8" s="6">
        <v>4</v>
      </c>
      <c r="E8" s="17">
        <v>9.11</v>
      </c>
    </row>
    <row r="9" spans="1:5">
      <c r="A9" s="3">
        <v>2006</v>
      </c>
      <c r="B9" s="4" t="s">
        <v>28</v>
      </c>
      <c r="C9" s="5" t="s">
        <v>69</v>
      </c>
      <c r="D9" s="11">
        <v>1</v>
      </c>
      <c r="E9" s="17">
        <v>9.1199999999999992</v>
      </c>
    </row>
    <row r="10" spans="1:5">
      <c r="A10" s="611">
        <v>2006</v>
      </c>
      <c r="B10" s="612" t="s">
        <v>71</v>
      </c>
      <c r="C10" s="613" t="s">
        <v>38</v>
      </c>
      <c r="D10" s="614">
        <v>28</v>
      </c>
      <c r="E10" s="614">
        <v>8.98</v>
      </c>
    </row>
    <row r="11" spans="1:5">
      <c r="A11" s="3">
        <v>2007</v>
      </c>
      <c r="B11" s="4" t="s">
        <v>684</v>
      </c>
      <c r="C11" s="5" t="s">
        <v>23</v>
      </c>
      <c r="D11" s="850">
        <v>4</v>
      </c>
      <c r="E11" s="17">
        <v>9.19</v>
      </c>
    </row>
    <row r="12" spans="1:5">
      <c r="A12" s="3">
        <v>2007</v>
      </c>
      <c r="B12" s="4" t="s">
        <v>684</v>
      </c>
      <c r="C12" s="5" t="s">
        <v>23</v>
      </c>
      <c r="D12" s="851"/>
      <c r="E12" s="17">
        <v>9.2100000000000009</v>
      </c>
    </row>
    <row r="13" spans="1:5">
      <c r="A13" s="3">
        <v>2007</v>
      </c>
      <c r="B13" s="4" t="s">
        <v>5</v>
      </c>
      <c r="C13" s="5" t="s">
        <v>62</v>
      </c>
      <c r="D13" s="18">
        <v>2</v>
      </c>
      <c r="E13" s="6">
        <v>9.15</v>
      </c>
    </row>
    <row r="14" spans="1:5">
      <c r="A14" s="3">
        <v>2007</v>
      </c>
      <c r="B14" s="4" t="s">
        <v>54</v>
      </c>
      <c r="C14" s="4" t="s">
        <v>74</v>
      </c>
      <c r="D14" s="19">
        <v>3</v>
      </c>
      <c r="E14" s="25">
        <v>9.4</v>
      </c>
    </row>
    <row r="15" spans="1:5">
      <c r="A15" s="3">
        <v>2007</v>
      </c>
      <c r="B15" s="4" t="s">
        <v>13</v>
      </c>
      <c r="C15" s="4" t="s">
        <v>331</v>
      </c>
      <c r="D15" s="19">
        <v>3</v>
      </c>
      <c r="E15" s="6">
        <v>9.33</v>
      </c>
    </row>
    <row r="16" spans="1:5">
      <c r="A16" s="611">
        <v>2007</v>
      </c>
      <c r="B16" s="612" t="s">
        <v>71</v>
      </c>
      <c r="C16" s="612" t="s">
        <v>117</v>
      </c>
      <c r="D16" s="614">
        <v>10</v>
      </c>
      <c r="E16" s="614">
        <v>9.2100000000000009</v>
      </c>
    </row>
    <row r="17" spans="1:5">
      <c r="A17" s="3">
        <v>2008</v>
      </c>
      <c r="B17" s="4" t="s">
        <v>684</v>
      </c>
      <c r="C17" s="5" t="s">
        <v>99</v>
      </c>
      <c r="D17" s="843">
        <v>2</v>
      </c>
      <c r="E17" s="25">
        <v>9.6</v>
      </c>
    </row>
    <row r="18" spans="1:5">
      <c r="A18" s="3">
        <v>2008</v>
      </c>
      <c r="B18" s="4" t="s">
        <v>684</v>
      </c>
      <c r="C18" s="5" t="s">
        <v>99</v>
      </c>
      <c r="D18" s="844"/>
      <c r="E18" s="17">
        <v>9.66</v>
      </c>
    </row>
    <row r="19" spans="1:5">
      <c r="A19" s="3">
        <v>2008</v>
      </c>
      <c r="B19" s="4" t="s">
        <v>5</v>
      </c>
      <c r="C19" s="5" t="s">
        <v>115</v>
      </c>
      <c r="D19" s="18">
        <v>2</v>
      </c>
      <c r="E19" s="6">
        <v>9.3800000000000008</v>
      </c>
    </row>
    <row r="20" spans="1:5">
      <c r="A20" s="3">
        <v>2008</v>
      </c>
      <c r="B20" s="4" t="s">
        <v>30</v>
      </c>
      <c r="C20" s="5" t="s">
        <v>486</v>
      </c>
      <c r="D20" s="18">
        <v>2</v>
      </c>
      <c r="E20" s="6">
        <v>9.4499999999999993</v>
      </c>
    </row>
    <row r="21" spans="1:5">
      <c r="A21" s="3">
        <v>2008</v>
      </c>
      <c r="B21" s="4" t="s">
        <v>11</v>
      </c>
      <c r="C21" s="5" t="s">
        <v>394</v>
      </c>
      <c r="D21" s="6">
        <v>4</v>
      </c>
      <c r="E21" s="6">
        <v>9.41</v>
      </c>
    </row>
    <row r="22" spans="1:5">
      <c r="A22" s="611">
        <v>2008</v>
      </c>
      <c r="B22" s="612" t="s">
        <v>71</v>
      </c>
      <c r="C22" s="613" t="s">
        <v>510</v>
      </c>
      <c r="D22" s="614">
        <v>10</v>
      </c>
      <c r="E22" s="614">
        <v>9.36</v>
      </c>
    </row>
    <row r="23" spans="1:5">
      <c r="A23" s="3">
        <v>2009</v>
      </c>
      <c r="B23" s="4" t="s">
        <v>684</v>
      </c>
      <c r="C23" s="5" t="s">
        <v>23</v>
      </c>
      <c r="D23" s="843">
        <v>2</v>
      </c>
      <c r="E23" s="17">
        <v>9.77</v>
      </c>
    </row>
    <row r="24" spans="1:5">
      <c r="A24" s="3">
        <v>2009</v>
      </c>
      <c r="B24" s="4" t="s">
        <v>684</v>
      </c>
      <c r="C24" s="5" t="s">
        <v>23</v>
      </c>
      <c r="D24" s="844"/>
      <c r="E24" s="7">
        <v>9.89</v>
      </c>
    </row>
    <row r="25" spans="1:5">
      <c r="A25" s="3">
        <v>2009</v>
      </c>
      <c r="B25" s="4" t="s">
        <v>5</v>
      </c>
      <c r="C25" s="5" t="s">
        <v>44</v>
      </c>
      <c r="D25" s="19">
        <v>3</v>
      </c>
      <c r="E25" s="6">
        <v>9.41</v>
      </c>
    </row>
    <row r="26" spans="1:5">
      <c r="A26" s="3">
        <v>2009</v>
      </c>
      <c r="B26" s="4" t="s">
        <v>54</v>
      </c>
      <c r="C26" s="5" t="s">
        <v>513</v>
      </c>
      <c r="D26" s="18">
        <v>2</v>
      </c>
      <c r="E26" s="6">
        <v>9.49</v>
      </c>
    </row>
    <row r="27" spans="1:5">
      <c r="A27" s="3">
        <v>2009</v>
      </c>
      <c r="B27" s="4" t="s">
        <v>514</v>
      </c>
      <c r="C27" s="5" t="s">
        <v>515</v>
      </c>
      <c r="D27" s="6">
        <v>4</v>
      </c>
      <c r="E27" s="6">
        <v>9.2799999999999994</v>
      </c>
    </row>
    <row r="28" spans="1:5">
      <c r="A28" s="611">
        <v>2009</v>
      </c>
      <c r="B28" s="612" t="s">
        <v>71</v>
      </c>
      <c r="C28" s="613" t="s">
        <v>117</v>
      </c>
      <c r="D28" s="614">
        <v>8</v>
      </c>
      <c r="E28" s="614">
        <v>9.4499999999999993</v>
      </c>
    </row>
    <row r="29" spans="1:5">
      <c r="A29" s="3">
        <v>2010</v>
      </c>
      <c r="B29" s="4" t="s">
        <v>684</v>
      </c>
      <c r="C29" s="5" t="s">
        <v>94</v>
      </c>
      <c r="D29" s="843">
        <v>2</v>
      </c>
      <c r="E29" s="6">
        <v>9.56</v>
      </c>
    </row>
    <row r="30" spans="1:5">
      <c r="A30" s="3">
        <v>2010</v>
      </c>
      <c r="B30" s="4" t="s">
        <v>684</v>
      </c>
      <c r="C30" s="5" t="s">
        <v>94</v>
      </c>
      <c r="D30" s="844"/>
      <c r="E30" s="6">
        <v>9.59</v>
      </c>
    </row>
    <row r="31" spans="1:5">
      <c r="A31" s="3">
        <v>2010</v>
      </c>
      <c r="B31" s="4" t="s">
        <v>5</v>
      </c>
      <c r="C31" s="5" t="s">
        <v>182</v>
      </c>
      <c r="D31" s="814">
        <v>1</v>
      </c>
      <c r="E31" s="6">
        <v>9.27</v>
      </c>
    </row>
    <row r="32" spans="1:5">
      <c r="A32" s="3">
        <v>2010</v>
      </c>
      <c r="B32" s="4" t="s">
        <v>5</v>
      </c>
      <c r="C32" s="5" t="s">
        <v>182</v>
      </c>
      <c r="D32" s="815"/>
      <c r="E32" s="6">
        <v>9.33</v>
      </c>
    </row>
    <row r="33" spans="1:5">
      <c r="A33" s="3">
        <v>2010</v>
      </c>
      <c r="B33" s="4" t="s">
        <v>532</v>
      </c>
      <c r="C33" s="5" t="s">
        <v>533</v>
      </c>
      <c r="D33" s="477">
        <v>2</v>
      </c>
      <c r="E33" s="6">
        <v>9.6300000000000008</v>
      </c>
    </row>
    <row r="34" spans="1:5">
      <c r="A34" s="3">
        <v>2010</v>
      </c>
      <c r="B34" s="4" t="s">
        <v>21</v>
      </c>
      <c r="C34" s="5" t="s">
        <v>534</v>
      </c>
      <c r="D34" s="477">
        <v>2</v>
      </c>
      <c r="E34" s="6">
        <v>9.2100000000000009</v>
      </c>
    </row>
    <row r="35" spans="1:5">
      <c r="A35" s="611">
        <v>2010</v>
      </c>
      <c r="B35" s="612" t="s">
        <v>71</v>
      </c>
      <c r="C35" s="613" t="s">
        <v>25</v>
      </c>
      <c r="D35" s="614">
        <v>7</v>
      </c>
      <c r="E35" s="614">
        <v>9.3699999999999992</v>
      </c>
    </row>
    <row r="36" spans="1:5">
      <c r="A36" s="3">
        <v>2011</v>
      </c>
      <c r="B36" s="4" t="s">
        <v>5</v>
      </c>
      <c r="C36" s="5" t="s">
        <v>24</v>
      </c>
      <c r="D36" s="814">
        <v>1</v>
      </c>
      <c r="E36" s="6">
        <v>9.31</v>
      </c>
    </row>
    <row r="37" spans="1:5">
      <c r="A37" s="3">
        <v>2011</v>
      </c>
      <c r="B37" s="4" t="s">
        <v>5</v>
      </c>
      <c r="C37" s="5" t="s">
        <v>24</v>
      </c>
      <c r="D37" s="815"/>
      <c r="E37" s="6">
        <v>9.39</v>
      </c>
    </row>
    <row r="38" spans="1:5">
      <c r="A38" s="3">
        <v>2011</v>
      </c>
      <c r="B38" s="4" t="s">
        <v>60</v>
      </c>
      <c r="C38" s="5" t="s">
        <v>553</v>
      </c>
      <c r="D38" s="6">
        <v>8</v>
      </c>
      <c r="E38" s="24">
        <v>9.5</v>
      </c>
    </row>
    <row r="39" spans="1:5">
      <c r="A39" s="3">
        <v>2011</v>
      </c>
      <c r="B39" s="4" t="s">
        <v>19</v>
      </c>
      <c r="C39" s="5" t="s">
        <v>349</v>
      </c>
      <c r="D39" s="19">
        <v>3</v>
      </c>
      <c r="E39" s="6">
        <v>9.56</v>
      </c>
    </row>
    <row r="40" spans="1:5">
      <c r="A40" s="611">
        <v>2011</v>
      </c>
      <c r="B40" s="612" t="s">
        <v>71</v>
      </c>
      <c r="C40" s="613" t="s">
        <v>560</v>
      </c>
      <c r="D40" s="614">
        <v>13</v>
      </c>
      <c r="E40" s="615">
        <v>9</v>
      </c>
    </row>
    <row r="41" spans="1:5">
      <c r="A41" s="3">
        <v>2012</v>
      </c>
      <c r="B41" s="4" t="s">
        <v>684</v>
      </c>
      <c r="C41" s="5" t="s">
        <v>94</v>
      </c>
      <c r="D41" s="814">
        <v>1</v>
      </c>
      <c r="E41" s="24">
        <v>9.59</v>
      </c>
    </row>
    <row r="42" spans="1:5">
      <c r="A42" s="3">
        <v>2012</v>
      </c>
      <c r="B42" s="4" t="s">
        <v>684</v>
      </c>
      <c r="C42" s="5" t="s">
        <v>94</v>
      </c>
      <c r="D42" s="815"/>
      <c r="E42" s="24">
        <v>9.57</v>
      </c>
    </row>
    <row r="43" spans="1:5">
      <c r="A43" s="3">
        <v>2012</v>
      </c>
      <c r="B43" s="4" t="s">
        <v>5</v>
      </c>
      <c r="C43" s="5" t="s">
        <v>115</v>
      </c>
      <c r="D43" s="814">
        <v>1</v>
      </c>
      <c r="E43" s="24">
        <v>9.1999999999999993</v>
      </c>
    </row>
    <row r="44" spans="1:5">
      <c r="A44" s="3">
        <v>2012</v>
      </c>
      <c r="B44" s="4" t="s">
        <v>5</v>
      </c>
      <c r="C44" s="5" t="s">
        <v>115</v>
      </c>
      <c r="D44" s="815"/>
      <c r="E44" s="24">
        <v>9.25</v>
      </c>
    </row>
    <row r="45" spans="1:5">
      <c r="A45" s="3">
        <v>2012</v>
      </c>
      <c r="B45" s="4" t="s">
        <v>28</v>
      </c>
      <c r="C45" s="5" t="s">
        <v>83</v>
      </c>
      <c r="D45" s="6">
        <v>4</v>
      </c>
      <c r="E45" s="24">
        <v>9.61</v>
      </c>
    </row>
    <row r="46" spans="1:5">
      <c r="A46" s="3">
        <v>2012</v>
      </c>
      <c r="B46" s="4" t="s">
        <v>45</v>
      </c>
      <c r="C46" s="5" t="s">
        <v>331</v>
      </c>
      <c r="D46" s="6">
        <v>4</v>
      </c>
      <c r="E46" s="24">
        <v>9.41</v>
      </c>
    </row>
    <row r="47" spans="1:5">
      <c r="A47" s="611">
        <v>2012</v>
      </c>
      <c r="B47" s="612" t="s">
        <v>71</v>
      </c>
      <c r="C47" s="613" t="s">
        <v>53</v>
      </c>
      <c r="D47" s="614">
        <v>12</v>
      </c>
      <c r="E47" s="615">
        <v>9.25</v>
      </c>
    </row>
    <row r="48" spans="1:5">
      <c r="A48" s="3">
        <v>2013</v>
      </c>
      <c r="B48" s="4" t="s">
        <v>684</v>
      </c>
      <c r="C48" s="5" t="s">
        <v>99</v>
      </c>
      <c r="D48" s="477">
        <v>2</v>
      </c>
      <c r="E48" s="24">
        <v>9.4499999999999993</v>
      </c>
    </row>
    <row r="49" spans="1:5">
      <c r="A49" s="3">
        <v>2013</v>
      </c>
      <c r="B49" s="4" t="s">
        <v>5</v>
      </c>
      <c r="C49" s="5" t="s">
        <v>62</v>
      </c>
      <c r="D49" s="814">
        <v>1</v>
      </c>
      <c r="E49" s="24">
        <v>9.41</v>
      </c>
    </row>
    <row r="50" spans="1:5">
      <c r="A50" s="3">
        <v>2013</v>
      </c>
      <c r="B50" s="4" t="s">
        <v>5</v>
      </c>
      <c r="C50" s="5" t="s">
        <v>62</v>
      </c>
      <c r="D50" s="815"/>
      <c r="E50" s="24">
        <v>9.42</v>
      </c>
    </row>
    <row r="51" spans="1:5">
      <c r="A51" s="3">
        <v>2013</v>
      </c>
      <c r="B51" s="4" t="s">
        <v>13</v>
      </c>
      <c r="C51" s="5" t="s">
        <v>590</v>
      </c>
      <c r="D51" s="477">
        <v>2</v>
      </c>
      <c r="E51" s="24">
        <v>9.73</v>
      </c>
    </row>
    <row r="52" spans="1:5">
      <c r="A52" s="3">
        <v>2014</v>
      </c>
      <c r="B52" s="4" t="s">
        <v>684</v>
      </c>
      <c r="C52" s="5" t="s">
        <v>23</v>
      </c>
      <c r="D52" s="814">
        <v>1</v>
      </c>
      <c r="E52" s="24">
        <v>9.56</v>
      </c>
    </row>
    <row r="53" spans="1:5">
      <c r="A53" s="3">
        <v>2014</v>
      </c>
      <c r="B53" s="4" t="s">
        <v>684</v>
      </c>
      <c r="C53" s="5" t="s">
        <v>23</v>
      </c>
      <c r="D53" s="815"/>
      <c r="E53" s="24">
        <v>9.65</v>
      </c>
    </row>
    <row r="54" spans="1:5">
      <c r="A54" s="3">
        <v>2014</v>
      </c>
      <c r="B54" s="4" t="s">
        <v>5</v>
      </c>
      <c r="C54" s="5" t="s">
        <v>86</v>
      </c>
      <c r="D54" s="814">
        <v>1</v>
      </c>
      <c r="E54" s="24">
        <v>9.5399999999999991</v>
      </c>
    </row>
    <row r="55" spans="1:5">
      <c r="A55" s="3">
        <v>2014</v>
      </c>
      <c r="B55" s="4" t="s">
        <v>5</v>
      </c>
      <c r="C55" s="5" t="s">
        <v>86</v>
      </c>
      <c r="D55" s="815"/>
      <c r="E55" s="565">
        <v>9.67</v>
      </c>
    </row>
    <row r="56" spans="1:5">
      <c r="A56" s="3">
        <v>2014</v>
      </c>
      <c r="B56" s="4" t="s">
        <v>54</v>
      </c>
      <c r="C56" s="5" t="s">
        <v>615</v>
      </c>
      <c r="D56" s="601">
        <v>5</v>
      </c>
      <c r="E56" s="24">
        <v>9.56</v>
      </c>
    </row>
    <row r="57" spans="1:5">
      <c r="A57" s="3">
        <v>2014</v>
      </c>
      <c r="B57" s="4" t="s">
        <v>11</v>
      </c>
      <c r="C57" s="5" t="s">
        <v>616</v>
      </c>
      <c r="D57" s="601">
        <v>5</v>
      </c>
      <c r="E57" s="24">
        <v>9.51</v>
      </c>
    </row>
    <row r="58" spans="1:5">
      <c r="A58" s="611">
        <v>2014</v>
      </c>
      <c r="B58" s="612" t="s">
        <v>71</v>
      </c>
      <c r="C58" s="613" t="s">
        <v>117</v>
      </c>
      <c r="D58" s="616">
        <v>8</v>
      </c>
      <c r="E58" s="615">
        <v>9.49</v>
      </c>
    </row>
    <row r="59" spans="1:5">
      <c r="A59" s="3">
        <v>2015</v>
      </c>
      <c r="B59" s="4" t="s">
        <v>5</v>
      </c>
      <c r="C59" s="29" t="s">
        <v>348</v>
      </c>
      <c r="D59" s="843">
        <v>2</v>
      </c>
      <c r="E59" s="489">
        <v>9.36</v>
      </c>
    </row>
    <row r="60" spans="1:5">
      <c r="A60" s="3">
        <v>2015</v>
      </c>
      <c r="B60" s="4" t="s">
        <v>5</v>
      </c>
      <c r="C60" s="29" t="s">
        <v>348</v>
      </c>
      <c r="D60" s="844"/>
      <c r="E60" s="489">
        <v>9.48</v>
      </c>
    </row>
    <row r="61" spans="1:5">
      <c r="A61" s="3">
        <v>2015</v>
      </c>
      <c r="B61" s="4" t="s">
        <v>54</v>
      </c>
      <c r="C61" s="29" t="s">
        <v>644</v>
      </c>
      <c r="D61" s="19">
        <v>3</v>
      </c>
      <c r="E61" s="565">
        <v>9.6199999999999992</v>
      </c>
    </row>
    <row r="62" spans="1:5">
      <c r="A62" s="3">
        <v>2015</v>
      </c>
      <c r="B62" s="4" t="s">
        <v>514</v>
      </c>
      <c r="C62" s="29" t="s">
        <v>645</v>
      </c>
      <c r="D62" s="489">
        <v>7</v>
      </c>
      <c r="E62" s="565">
        <v>9.32</v>
      </c>
    </row>
    <row r="63" spans="1:5">
      <c r="A63" s="611">
        <v>2015</v>
      </c>
      <c r="B63" s="612" t="s">
        <v>71</v>
      </c>
      <c r="C63" s="705" t="s">
        <v>647</v>
      </c>
      <c r="D63" s="845" t="s">
        <v>756</v>
      </c>
      <c r="E63" s="688">
        <v>9.51</v>
      </c>
    </row>
    <row r="64" spans="1:5" s="633" customFormat="1">
      <c r="A64" s="611">
        <v>2015</v>
      </c>
      <c r="B64" s="612" t="s">
        <v>71</v>
      </c>
      <c r="C64" s="705" t="s">
        <v>647</v>
      </c>
      <c r="D64" s="846"/>
      <c r="E64" s="688">
        <v>9.7100000000000009</v>
      </c>
    </row>
    <row r="65" spans="1:5" s="633" customFormat="1">
      <c r="A65" s="3">
        <v>2016</v>
      </c>
      <c r="B65" s="4" t="s">
        <v>5</v>
      </c>
      <c r="C65" s="681" t="s">
        <v>24</v>
      </c>
      <c r="D65" s="602">
        <v>1</v>
      </c>
      <c r="E65" s="565">
        <v>9.73</v>
      </c>
    </row>
    <row r="66" spans="1:5" s="633" customFormat="1">
      <c r="A66" s="3">
        <v>2016</v>
      </c>
      <c r="B66" s="4" t="s">
        <v>684</v>
      </c>
      <c r="C66" s="681" t="s">
        <v>42</v>
      </c>
      <c r="D66" s="814">
        <v>1</v>
      </c>
      <c r="E66" s="565">
        <v>9.59</v>
      </c>
    </row>
    <row r="67" spans="1:5" s="633" customFormat="1">
      <c r="A67" s="3">
        <v>2016</v>
      </c>
      <c r="B67" s="4" t="s">
        <v>684</v>
      </c>
      <c r="C67" s="681" t="s">
        <v>42</v>
      </c>
      <c r="D67" s="815"/>
      <c r="E67" s="565">
        <v>9.65</v>
      </c>
    </row>
    <row r="68" spans="1:5" s="633" customFormat="1">
      <c r="A68" s="3">
        <v>2016</v>
      </c>
      <c r="B68" s="4" t="s">
        <v>689</v>
      </c>
      <c r="C68" s="681" t="s">
        <v>690</v>
      </c>
      <c r="D68" s="19">
        <v>3</v>
      </c>
      <c r="E68" s="565">
        <v>9.58</v>
      </c>
    </row>
    <row r="69" spans="1:5" s="633" customFormat="1">
      <c r="A69" s="3">
        <v>2016</v>
      </c>
      <c r="B69" s="4" t="s">
        <v>691</v>
      </c>
      <c r="C69" s="681" t="s">
        <v>692</v>
      </c>
      <c r="D69" s="477">
        <v>2</v>
      </c>
      <c r="E69" s="565">
        <v>9.64</v>
      </c>
    </row>
    <row r="70" spans="1:5">
      <c r="A70" s="611">
        <v>2016</v>
      </c>
      <c r="B70" s="612" t="s">
        <v>71</v>
      </c>
      <c r="C70" s="705" t="s">
        <v>698</v>
      </c>
      <c r="D70" s="845" t="s">
        <v>757</v>
      </c>
      <c r="E70" s="688">
        <v>9.6199999999999992</v>
      </c>
    </row>
    <row r="71" spans="1:5">
      <c r="A71" s="611">
        <v>2016</v>
      </c>
      <c r="B71" s="612" t="s">
        <v>71</v>
      </c>
      <c r="C71" s="705" t="s">
        <v>698</v>
      </c>
      <c r="D71" s="846"/>
      <c r="E71" s="688">
        <v>9.8699999999999992</v>
      </c>
    </row>
    <row r="72" spans="1:5">
      <c r="A72" s="3">
        <v>2017</v>
      </c>
      <c r="B72" s="4" t="s">
        <v>684</v>
      </c>
      <c r="C72" s="681" t="s">
        <v>23</v>
      </c>
      <c r="D72" s="602">
        <v>1</v>
      </c>
      <c r="E72" s="565">
        <v>9.59</v>
      </c>
    </row>
    <row r="73" spans="1:5">
      <c r="A73" s="3">
        <v>2017</v>
      </c>
      <c r="B73" s="4" t="s">
        <v>5</v>
      </c>
      <c r="C73" s="681" t="s">
        <v>113</v>
      </c>
      <c r="D73" s="843">
        <v>2</v>
      </c>
      <c r="E73" s="565">
        <v>9.34</v>
      </c>
    </row>
    <row r="74" spans="1:5">
      <c r="A74" s="3">
        <v>2017</v>
      </c>
      <c r="B74" s="4" t="s">
        <v>5</v>
      </c>
      <c r="C74" s="681" t="s">
        <v>113</v>
      </c>
      <c r="D74" s="844"/>
      <c r="E74" s="565">
        <v>9.5299999999999994</v>
      </c>
    </row>
    <row r="75" spans="1:5">
      <c r="A75" s="3">
        <v>2017</v>
      </c>
      <c r="B75" s="4" t="s">
        <v>17</v>
      </c>
      <c r="C75" s="681" t="s">
        <v>708</v>
      </c>
      <c r="D75" s="19">
        <v>3</v>
      </c>
      <c r="E75" s="565">
        <v>9.64</v>
      </c>
    </row>
    <row r="76" spans="1:5">
      <c r="A76" s="3">
        <v>2017</v>
      </c>
      <c r="B76" s="4" t="s">
        <v>19</v>
      </c>
      <c r="C76" s="681" t="s">
        <v>709</v>
      </c>
      <c r="D76" s="602">
        <v>1</v>
      </c>
      <c r="E76" s="565">
        <v>9.51</v>
      </c>
    </row>
    <row r="77" spans="1:5">
      <c r="A77" s="611">
        <v>2017</v>
      </c>
      <c r="B77" s="612" t="s">
        <v>71</v>
      </c>
      <c r="C77" s="710" t="s">
        <v>104</v>
      </c>
      <c r="D77" s="689">
        <v>6</v>
      </c>
      <c r="E77" s="688">
        <v>9.5299999999999994</v>
      </c>
    </row>
    <row r="78" spans="1:5">
      <c r="A78" s="3">
        <v>2018</v>
      </c>
      <c r="B78" s="4" t="s">
        <v>5</v>
      </c>
      <c r="C78" s="681" t="s">
        <v>44</v>
      </c>
      <c r="D78" s="843">
        <v>2</v>
      </c>
      <c r="E78" s="565">
        <v>9.42</v>
      </c>
    </row>
    <row r="79" spans="1:5">
      <c r="A79" s="3">
        <v>2018</v>
      </c>
      <c r="B79" s="4" t="s">
        <v>5</v>
      </c>
      <c r="C79" s="681" t="s">
        <v>44</v>
      </c>
      <c r="D79" s="844"/>
      <c r="E79" s="565">
        <v>9.5</v>
      </c>
    </row>
    <row r="80" spans="1:5">
      <c r="A80" s="3">
        <v>2018</v>
      </c>
      <c r="B80" s="4" t="s">
        <v>684</v>
      </c>
      <c r="C80" s="681" t="s">
        <v>99</v>
      </c>
      <c r="D80" s="843">
        <v>2</v>
      </c>
      <c r="E80" s="565">
        <v>9.6199999999999992</v>
      </c>
    </row>
    <row r="81" spans="1:5">
      <c r="A81" s="3">
        <v>2018</v>
      </c>
      <c r="B81" s="4" t="s">
        <v>684</v>
      </c>
      <c r="C81" s="681" t="s">
        <v>99</v>
      </c>
      <c r="D81" s="844"/>
      <c r="E81" s="565">
        <v>9.6199999999999992</v>
      </c>
    </row>
    <row r="82" spans="1:5">
      <c r="A82" s="3">
        <v>2018</v>
      </c>
      <c r="B82" s="4" t="s">
        <v>740</v>
      </c>
      <c r="C82" s="681" t="s">
        <v>753</v>
      </c>
      <c r="D82" s="850">
        <v>4</v>
      </c>
      <c r="E82" s="565">
        <v>9.56</v>
      </c>
    </row>
    <row r="83" spans="1:5">
      <c r="A83" s="3">
        <v>2018</v>
      </c>
      <c r="B83" s="4" t="s">
        <v>740</v>
      </c>
      <c r="C83" s="681" t="s">
        <v>753</v>
      </c>
      <c r="D83" s="851"/>
      <c r="E83" s="565">
        <v>9.66</v>
      </c>
    </row>
    <row r="84" spans="1:5">
      <c r="A84" s="3">
        <v>2018</v>
      </c>
      <c r="B84" s="4" t="s">
        <v>28</v>
      </c>
      <c r="C84" s="681" t="s">
        <v>754</v>
      </c>
      <c r="D84" s="602">
        <v>1</v>
      </c>
      <c r="E84" s="565">
        <v>9.33</v>
      </c>
    </row>
    <row r="85" spans="1:5">
      <c r="A85" s="611">
        <v>2018</v>
      </c>
      <c r="B85" s="612" t="s">
        <v>71</v>
      </c>
      <c r="C85" s="710" t="s">
        <v>731</v>
      </c>
      <c r="D85" s="614">
        <v>9</v>
      </c>
      <c r="E85" s="688">
        <v>9.4700000000000006</v>
      </c>
    </row>
    <row r="86" spans="1:5">
      <c r="A86" s="3">
        <v>2019</v>
      </c>
      <c r="B86" s="4" t="s">
        <v>740</v>
      </c>
      <c r="C86" s="681" t="s">
        <v>753</v>
      </c>
      <c r="D86" s="6">
        <v>8</v>
      </c>
      <c r="E86" s="565">
        <v>9.26</v>
      </c>
    </row>
    <row r="87" spans="1:5">
      <c r="A87" s="3">
        <v>2019</v>
      </c>
      <c r="B87" s="4" t="s">
        <v>760</v>
      </c>
      <c r="C87" s="681" t="s">
        <v>758</v>
      </c>
      <c r="D87" s="6">
        <v>1</v>
      </c>
      <c r="E87" s="565">
        <v>9.52</v>
      </c>
    </row>
    <row r="88" spans="1:5">
      <c r="A88" s="3">
        <v>2019</v>
      </c>
      <c r="B88" s="4" t="s">
        <v>5</v>
      </c>
      <c r="C88" s="681" t="s">
        <v>16</v>
      </c>
      <c r="D88" s="6">
        <v>2</v>
      </c>
      <c r="E88" s="565">
        <v>9.5500000000000007</v>
      </c>
    </row>
    <row r="89" spans="1:5">
      <c r="A89" s="3">
        <v>2019</v>
      </c>
      <c r="B89" s="4" t="s">
        <v>5</v>
      </c>
      <c r="C89" s="681" t="s">
        <v>16</v>
      </c>
      <c r="D89" s="6">
        <v>2</v>
      </c>
      <c r="E89" s="565">
        <v>9.59</v>
      </c>
    </row>
    <row r="90" spans="1:5">
      <c r="A90" s="3">
        <v>2019</v>
      </c>
      <c r="B90" s="4" t="s">
        <v>13</v>
      </c>
      <c r="C90" s="681" t="s">
        <v>181</v>
      </c>
      <c r="D90" s="602">
        <v>1</v>
      </c>
      <c r="E90" s="565">
        <v>9.7899999999999991</v>
      </c>
    </row>
    <row r="92" spans="1:5" ht="15">
      <c r="D92" s="561" t="s">
        <v>7</v>
      </c>
      <c r="E92" s="22">
        <f>SUM(E5:E90)/COUNT(E5:E90)</f>
        <v>9.4520930232558147</v>
      </c>
    </row>
    <row r="94" spans="1:5">
      <c r="A94" s="12" t="s">
        <v>10</v>
      </c>
      <c r="B94" s="13">
        <v>43640</v>
      </c>
    </row>
    <row r="96" spans="1:5">
      <c r="B96" s="379" t="s">
        <v>508</v>
      </c>
    </row>
    <row r="97" spans="2:2">
      <c r="B97" s="380" t="s">
        <v>509</v>
      </c>
    </row>
  </sheetData>
  <mergeCells count="21">
    <mergeCell ref="D80:D81"/>
    <mergeCell ref="D41:D42"/>
    <mergeCell ref="D43:D44"/>
    <mergeCell ref="D82:D83"/>
    <mergeCell ref="D66:D67"/>
    <mergeCell ref="D54:D55"/>
    <mergeCell ref="D52:D53"/>
    <mergeCell ref="D49:D50"/>
    <mergeCell ref="A1:E1"/>
    <mergeCell ref="D73:D74"/>
    <mergeCell ref="D5:D6"/>
    <mergeCell ref="D36:D37"/>
    <mergeCell ref="D31:D32"/>
    <mergeCell ref="D70:D71"/>
    <mergeCell ref="D11:D12"/>
    <mergeCell ref="D17:D18"/>
    <mergeCell ref="D63:D64"/>
    <mergeCell ref="D59:D60"/>
    <mergeCell ref="D78:D79"/>
    <mergeCell ref="D29:D30"/>
    <mergeCell ref="D23:D24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topLeftCell="A7" workbookViewId="0">
      <selection activeCell="G14" sqref="G14"/>
    </sheetView>
  </sheetViews>
  <sheetFormatPr baseColWidth="10" defaultRowHeight="12.75"/>
  <cols>
    <col min="1" max="1" width="6" bestFit="1" customWidth="1"/>
    <col min="2" max="2" width="23.42578125" bestFit="1" customWidth="1"/>
    <col min="3" max="3" width="22.28515625" bestFit="1" customWidth="1"/>
    <col min="4" max="4" width="11.5703125" customWidth="1"/>
    <col min="5" max="5" width="10.7109375" customWidth="1"/>
  </cols>
  <sheetData>
    <row r="1" spans="1:6" ht="21" thickBot="1">
      <c r="A1" s="847" t="s">
        <v>612</v>
      </c>
      <c r="B1" s="848"/>
      <c r="C1" s="848"/>
      <c r="D1" s="848"/>
      <c r="E1" s="849"/>
    </row>
    <row r="4" spans="1:6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</row>
    <row r="5" spans="1:6">
      <c r="A5" s="3">
        <v>2014</v>
      </c>
      <c r="B5" s="4" t="s">
        <v>5</v>
      </c>
      <c r="C5" s="29" t="s">
        <v>613</v>
      </c>
      <c r="D5" s="814">
        <v>1</v>
      </c>
      <c r="E5" s="510">
        <v>9.2899999999999991</v>
      </c>
    </row>
    <row r="6" spans="1:6">
      <c r="A6" s="3">
        <v>2014</v>
      </c>
      <c r="B6" s="4" t="s">
        <v>5</v>
      </c>
      <c r="C6" s="29" t="s">
        <v>613</v>
      </c>
      <c r="D6" s="815"/>
      <c r="E6" s="510">
        <v>9.4600000000000009</v>
      </c>
      <c r="F6" s="370"/>
    </row>
    <row r="7" spans="1:6">
      <c r="A7" s="3">
        <v>2014</v>
      </c>
      <c r="B7" s="4" t="s">
        <v>614</v>
      </c>
      <c r="C7" s="29" t="s">
        <v>615</v>
      </c>
      <c r="D7" s="6">
        <v>5</v>
      </c>
      <c r="E7" s="510">
        <v>9.5399999999999991</v>
      </c>
      <c r="F7" s="370"/>
    </row>
    <row r="8" spans="1:6">
      <c r="A8" s="3">
        <v>2014</v>
      </c>
      <c r="B8" s="4" t="s">
        <v>11</v>
      </c>
      <c r="C8" s="29" t="s">
        <v>616</v>
      </c>
      <c r="D8" s="6">
        <v>5</v>
      </c>
      <c r="E8" s="510">
        <v>9.57</v>
      </c>
      <c r="F8" s="370"/>
    </row>
    <row r="9" spans="1:6">
      <c r="A9" s="611">
        <v>2014</v>
      </c>
      <c r="B9" s="612" t="s">
        <v>617</v>
      </c>
      <c r="C9" s="620" t="s">
        <v>117</v>
      </c>
      <c r="D9" s="614">
        <v>7</v>
      </c>
      <c r="E9" s="689">
        <v>9.2200000000000006</v>
      </c>
      <c r="F9" s="370"/>
    </row>
    <row r="10" spans="1:6">
      <c r="A10" s="3">
        <v>2015</v>
      </c>
      <c r="B10" s="4" t="s">
        <v>5</v>
      </c>
      <c r="C10" s="29" t="s">
        <v>348</v>
      </c>
      <c r="D10" s="814">
        <v>1</v>
      </c>
      <c r="E10" s="489">
        <v>9.24</v>
      </c>
      <c r="F10" s="370"/>
    </row>
    <row r="11" spans="1:6">
      <c r="A11" s="3">
        <v>2015</v>
      </c>
      <c r="B11" s="4" t="s">
        <v>5</v>
      </c>
      <c r="C11" s="29" t="s">
        <v>348</v>
      </c>
      <c r="D11" s="815"/>
      <c r="E11" s="489">
        <v>9.27</v>
      </c>
      <c r="F11" s="370"/>
    </row>
    <row r="12" spans="1:6">
      <c r="A12" s="3">
        <v>2015</v>
      </c>
      <c r="B12" s="4" t="s">
        <v>54</v>
      </c>
      <c r="C12" s="29" t="s">
        <v>644</v>
      </c>
      <c r="D12" s="19">
        <v>3</v>
      </c>
      <c r="E12" s="565">
        <v>9.3000000000000007</v>
      </c>
    </row>
    <row r="13" spans="1:6">
      <c r="A13" s="3">
        <v>2015</v>
      </c>
      <c r="B13" s="4" t="s">
        <v>514</v>
      </c>
      <c r="C13" s="29" t="s">
        <v>645</v>
      </c>
      <c r="D13" s="489">
        <v>7</v>
      </c>
      <c r="E13" s="565">
        <v>9.57</v>
      </c>
    </row>
    <row r="14" spans="1:6">
      <c r="A14" s="611">
        <v>2015</v>
      </c>
      <c r="B14" s="612" t="s">
        <v>71</v>
      </c>
      <c r="C14" s="634" t="s">
        <v>647</v>
      </c>
      <c r="D14" s="689">
        <v>10</v>
      </c>
      <c r="E14" s="688">
        <v>9.44</v>
      </c>
    </row>
    <row r="15" spans="1:6">
      <c r="A15" s="3">
        <v>2016</v>
      </c>
      <c r="B15" s="4" t="s">
        <v>5</v>
      </c>
      <c r="C15" s="681" t="s">
        <v>24</v>
      </c>
      <c r="D15" s="682">
        <v>2</v>
      </c>
      <c r="E15" s="565">
        <v>9.4</v>
      </c>
    </row>
    <row r="16" spans="1:6">
      <c r="A16" s="3">
        <v>2016</v>
      </c>
      <c r="B16" s="4" t="s">
        <v>684</v>
      </c>
      <c r="C16" s="681" t="s">
        <v>42</v>
      </c>
      <c r="D16" s="852">
        <v>3</v>
      </c>
      <c r="E16" s="565">
        <v>9.44</v>
      </c>
    </row>
    <row r="17" spans="1:5">
      <c r="A17" s="3">
        <v>2016</v>
      </c>
      <c r="B17" s="4" t="s">
        <v>684</v>
      </c>
      <c r="C17" s="681" t="s">
        <v>42</v>
      </c>
      <c r="D17" s="853"/>
      <c r="E17" s="565">
        <v>9.41</v>
      </c>
    </row>
    <row r="18" spans="1:5">
      <c r="A18" s="3">
        <v>2016</v>
      </c>
      <c r="B18" s="4" t="s">
        <v>689</v>
      </c>
      <c r="C18" s="681" t="s">
        <v>690</v>
      </c>
      <c r="D18" s="19">
        <v>3</v>
      </c>
      <c r="E18" s="511">
        <v>9.7100000000000009</v>
      </c>
    </row>
    <row r="19" spans="1:5">
      <c r="A19" s="3">
        <v>2016</v>
      </c>
      <c r="B19" s="4" t="s">
        <v>691</v>
      </c>
      <c r="C19" s="681" t="s">
        <v>692</v>
      </c>
      <c r="D19" s="477">
        <v>2</v>
      </c>
      <c r="E19" s="565">
        <v>9.49</v>
      </c>
    </row>
    <row r="20" spans="1:5">
      <c r="A20" s="611">
        <v>2016</v>
      </c>
      <c r="B20" s="612" t="s">
        <v>71</v>
      </c>
      <c r="C20" s="705" t="s">
        <v>698</v>
      </c>
      <c r="D20" s="854">
        <v>4</v>
      </c>
      <c r="E20" s="688">
        <v>9.34</v>
      </c>
    </row>
    <row r="21" spans="1:5">
      <c r="A21" s="611">
        <v>2016</v>
      </c>
      <c r="B21" s="612" t="s">
        <v>71</v>
      </c>
      <c r="C21" s="705" t="s">
        <v>698</v>
      </c>
      <c r="D21" s="855"/>
      <c r="E21" s="688">
        <v>9.51</v>
      </c>
    </row>
    <row r="22" spans="1:5">
      <c r="A22" s="3">
        <v>2017</v>
      </c>
      <c r="B22" s="4" t="s">
        <v>684</v>
      </c>
      <c r="C22" s="681" t="s">
        <v>23</v>
      </c>
      <c r="D22" s="477">
        <v>2</v>
      </c>
      <c r="E22" s="565">
        <v>9.44</v>
      </c>
    </row>
    <row r="23" spans="1:5">
      <c r="A23" s="3">
        <v>2017</v>
      </c>
      <c r="B23" s="4" t="s">
        <v>5</v>
      </c>
      <c r="C23" s="681" t="s">
        <v>113</v>
      </c>
      <c r="D23" s="843">
        <v>2</v>
      </c>
      <c r="E23" s="565">
        <v>9.4700000000000006</v>
      </c>
    </row>
    <row r="24" spans="1:5">
      <c r="A24" s="3">
        <v>2017</v>
      </c>
      <c r="B24" s="4" t="s">
        <v>5</v>
      </c>
      <c r="C24" s="681" t="s">
        <v>113</v>
      </c>
      <c r="D24" s="844"/>
      <c r="E24" s="565">
        <v>9.51</v>
      </c>
    </row>
    <row r="25" spans="1:5">
      <c r="A25" s="3">
        <v>2017</v>
      </c>
      <c r="B25" s="4" t="s">
        <v>17</v>
      </c>
      <c r="C25" s="681" t="s">
        <v>708</v>
      </c>
      <c r="D25" s="19">
        <v>3</v>
      </c>
      <c r="E25" s="565">
        <v>9.4499999999999993</v>
      </c>
    </row>
    <row r="26" spans="1:5">
      <c r="A26" s="3">
        <v>2017</v>
      </c>
      <c r="B26" s="4" t="s">
        <v>19</v>
      </c>
      <c r="C26" s="681" t="s">
        <v>709</v>
      </c>
      <c r="D26" s="602">
        <v>1</v>
      </c>
      <c r="E26" s="757">
        <v>9.7799999999999994</v>
      </c>
    </row>
    <row r="27" spans="1:5">
      <c r="A27" s="611">
        <v>2017</v>
      </c>
      <c r="B27" s="612" t="s">
        <v>71</v>
      </c>
      <c r="C27" s="710" t="s">
        <v>104</v>
      </c>
      <c r="D27" s="856">
        <v>3</v>
      </c>
      <c r="E27" s="688">
        <v>9.6199999999999992</v>
      </c>
    </row>
    <row r="28" spans="1:5">
      <c r="A28" s="611">
        <v>2017</v>
      </c>
      <c r="B28" s="612" t="s">
        <v>71</v>
      </c>
      <c r="C28" s="710" t="s">
        <v>104</v>
      </c>
      <c r="D28" s="857"/>
      <c r="E28" s="688">
        <v>9.6999999999999993</v>
      </c>
    </row>
    <row r="29" spans="1:5">
      <c r="A29" s="3">
        <v>2018</v>
      </c>
      <c r="B29" s="4" t="s">
        <v>5</v>
      </c>
      <c r="C29" s="681" t="s">
        <v>44</v>
      </c>
      <c r="D29" s="814">
        <v>1</v>
      </c>
      <c r="E29" s="565">
        <v>9.48</v>
      </c>
    </row>
    <row r="30" spans="1:5">
      <c r="A30" s="3">
        <v>2018</v>
      </c>
      <c r="B30" s="4" t="s">
        <v>5</v>
      </c>
      <c r="C30" s="681" t="s">
        <v>44</v>
      </c>
      <c r="D30" s="815"/>
      <c r="E30" s="565">
        <v>9.59</v>
      </c>
    </row>
    <row r="31" spans="1:5">
      <c r="A31" s="3">
        <v>2018</v>
      </c>
      <c r="B31" s="4" t="s">
        <v>684</v>
      </c>
      <c r="C31" s="681" t="s">
        <v>99</v>
      </c>
      <c r="D31" s="814">
        <v>1</v>
      </c>
      <c r="E31" s="565">
        <v>9.65</v>
      </c>
    </row>
    <row r="32" spans="1:5">
      <c r="A32" s="3">
        <v>2018</v>
      </c>
      <c r="B32" s="4" t="s">
        <v>684</v>
      </c>
      <c r="C32" s="681" t="s">
        <v>99</v>
      </c>
      <c r="D32" s="815"/>
      <c r="E32" s="565">
        <v>9.74</v>
      </c>
    </row>
    <row r="33" spans="1:5">
      <c r="A33" s="3">
        <v>2018</v>
      </c>
      <c r="B33" s="4" t="s">
        <v>740</v>
      </c>
      <c r="C33" s="681" t="s">
        <v>753</v>
      </c>
      <c r="D33" s="814">
        <v>1</v>
      </c>
      <c r="E33" s="565">
        <v>9.5500000000000007</v>
      </c>
    </row>
    <row r="34" spans="1:5">
      <c r="A34" s="3">
        <v>2018</v>
      </c>
      <c r="B34" s="4" t="s">
        <v>740</v>
      </c>
      <c r="C34" s="681" t="s">
        <v>753</v>
      </c>
      <c r="D34" s="815"/>
      <c r="E34" s="565">
        <v>9.68</v>
      </c>
    </row>
    <row r="35" spans="1:5">
      <c r="A35" s="3">
        <v>2018</v>
      </c>
      <c r="B35" s="4" t="s">
        <v>28</v>
      </c>
      <c r="C35" s="681" t="s">
        <v>754</v>
      </c>
      <c r="D35" s="481">
        <v>1</v>
      </c>
      <c r="E35" s="565">
        <v>9.44</v>
      </c>
    </row>
    <row r="36" spans="1:5">
      <c r="A36" s="611">
        <v>2018</v>
      </c>
      <c r="B36" s="612" t="s">
        <v>71</v>
      </c>
      <c r="C36" s="710" t="s">
        <v>731</v>
      </c>
      <c r="D36" s="856">
        <v>3</v>
      </c>
      <c r="E36" s="688">
        <v>9.57</v>
      </c>
    </row>
    <row r="37" spans="1:5">
      <c r="A37" s="611">
        <v>2018</v>
      </c>
      <c r="B37" s="612" t="s">
        <v>71</v>
      </c>
      <c r="C37" s="710" t="s">
        <v>731</v>
      </c>
      <c r="D37" s="857"/>
      <c r="E37" s="688">
        <v>9.73</v>
      </c>
    </row>
    <row r="38" spans="1:5">
      <c r="A38" s="3">
        <v>2019</v>
      </c>
      <c r="B38" s="4" t="s">
        <v>740</v>
      </c>
      <c r="C38" s="681" t="s">
        <v>753</v>
      </c>
      <c r="D38" s="814">
        <v>1</v>
      </c>
      <c r="E38" s="565">
        <v>9.5399999999999991</v>
      </c>
    </row>
    <row r="39" spans="1:5">
      <c r="A39" s="3">
        <v>2019</v>
      </c>
      <c r="B39" s="4" t="s">
        <v>740</v>
      </c>
      <c r="C39" s="681" t="s">
        <v>753</v>
      </c>
      <c r="D39" s="815"/>
      <c r="E39" s="565">
        <v>9.6300000000000008</v>
      </c>
    </row>
    <row r="40" spans="1:5">
      <c r="A40" s="3">
        <v>2019</v>
      </c>
      <c r="B40" s="4" t="s">
        <v>760</v>
      </c>
      <c r="C40" s="681" t="s">
        <v>758</v>
      </c>
      <c r="D40" s="481">
        <v>1</v>
      </c>
      <c r="E40" s="565">
        <v>9.4600000000000009</v>
      </c>
    </row>
    <row r="41" spans="1:5">
      <c r="A41" s="3">
        <v>2019</v>
      </c>
      <c r="B41" s="4" t="s">
        <v>5</v>
      </c>
      <c r="C41" s="681" t="s">
        <v>16</v>
      </c>
      <c r="D41" s="814">
        <v>1</v>
      </c>
      <c r="E41" s="565">
        <v>9.6</v>
      </c>
    </row>
    <row r="42" spans="1:5">
      <c r="A42" s="3">
        <v>2019</v>
      </c>
      <c r="B42" s="4" t="s">
        <v>5</v>
      </c>
      <c r="C42" s="681" t="s">
        <v>16</v>
      </c>
      <c r="D42" s="815"/>
      <c r="E42" s="565">
        <v>9.66</v>
      </c>
    </row>
    <row r="43" spans="1:5">
      <c r="A43" s="3">
        <v>2019</v>
      </c>
      <c r="B43" s="4" t="s">
        <v>13</v>
      </c>
      <c r="C43" s="681" t="s">
        <v>181</v>
      </c>
      <c r="D43" s="481">
        <v>1</v>
      </c>
      <c r="E43" s="603">
        <v>9.86</v>
      </c>
    </row>
    <row r="44" spans="1:5">
      <c r="A44" s="611"/>
      <c r="B44" s="612"/>
      <c r="C44" s="710"/>
      <c r="D44" s="688"/>
      <c r="E44" s="688"/>
    </row>
    <row r="46" spans="1:5" ht="15">
      <c r="D46" s="369" t="s">
        <v>119</v>
      </c>
      <c r="E46" s="22">
        <f>SUM(E5:E44)/COUNT(E5:E44)</f>
        <v>9.5217948717948744</v>
      </c>
    </row>
    <row r="47" spans="1:5">
      <c r="A47" s="12" t="s">
        <v>10</v>
      </c>
      <c r="B47" s="13">
        <v>43640</v>
      </c>
    </row>
    <row r="49" spans="2:2">
      <c r="B49" s="379" t="s">
        <v>508</v>
      </c>
    </row>
    <row r="50" spans="2:2">
      <c r="B50" s="595" t="s">
        <v>509</v>
      </c>
    </row>
  </sheetData>
  <mergeCells count="13">
    <mergeCell ref="A1:E1"/>
    <mergeCell ref="D5:D6"/>
    <mergeCell ref="D10:D11"/>
    <mergeCell ref="D29:D30"/>
    <mergeCell ref="D31:D32"/>
    <mergeCell ref="D41:D42"/>
    <mergeCell ref="D33:D34"/>
    <mergeCell ref="D38:D39"/>
    <mergeCell ref="D16:D17"/>
    <mergeCell ref="D20:D21"/>
    <mergeCell ref="D23:D24"/>
    <mergeCell ref="D27:D28"/>
    <mergeCell ref="D36:D3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B38" sqref="B38"/>
    </sheetView>
  </sheetViews>
  <sheetFormatPr baseColWidth="10" defaultRowHeight="12.75"/>
  <cols>
    <col min="1" max="1" width="11.7109375" customWidth="1"/>
    <col min="2" max="2" width="22.85546875" bestFit="1" customWidth="1"/>
    <col min="3" max="3" width="22.28515625" bestFit="1" customWidth="1"/>
    <col min="4" max="4" width="12.140625" customWidth="1"/>
    <col min="5" max="5" width="15.42578125" customWidth="1"/>
  </cols>
  <sheetData>
    <row r="1" spans="1:5" ht="21" thickBot="1">
      <c r="A1" s="858" t="s">
        <v>646</v>
      </c>
      <c r="B1" s="859"/>
      <c r="C1" s="859"/>
      <c r="D1" s="859"/>
      <c r="E1" s="860"/>
    </row>
    <row r="4" spans="1:5" ht="15">
      <c r="A4" s="1" t="s">
        <v>0</v>
      </c>
      <c r="B4" s="2" t="s">
        <v>1</v>
      </c>
      <c r="C4" s="2" t="s">
        <v>2</v>
      </c>
      <c r="D4" s="628" t="s">
        <v>3</v>
      </c>
      <c r="E4" s="1" t="s">
        <v>4</v>
      </c>
    </row>
    <row r="5" spans="1:5">
      <c r="A5" s="3">
        <v>2015</v>
      </c>
      <c r="B5" s="4" t="s">
        <v>5</v>
      </c>
      <c r="C5" s="29" t="s">
        <v>348</v>
      </c>
      <c r="D5" s="816">
        <v>3</v>
      </c>
      <c r="E5" s="510">
        <v>8.86</v>
      </c>
    </row>
    <row r="6" spans="1:5">
      <c r="A6" s="3">
        <v>2015</v>
      </c>
      <c r="B6" s="4" t="s">
        <v>5</v>
      </c>
      <c r="C6" s="29" t="s">
        <v>348</v>
      </c>
      <c r="D6" s="817"/>
      <c r="E6" s="510">
        <v>8.9499999999999993</v>
      </c>
    </row>
    <row r="7" spans="1:5">
      <c r="A7" s="3">
        <v>2015</v>
      </c>
      <c r="B7" s="4" t="s">
        <v>54</v>
      </c>
      <c r="C7" s="29" t="s">
        <v>644</v>
      </c>
      <c r="D7" s="18">
        <v>2</v>
      </c>
      <c r="E7" s="511">
        <v>9.23</v>
      </c>
    </row>
    <row r="8" spans="1:5">
      <c r="A8" s="3">
        <v>2015</v>
      </c>
      <c r="B8" s="4" t="s">
        <v>514</v>
      </c>
      <c r="C8" s="29" t="s">
        <v>645</v>
      </c>
      <c r="D8" s="18">
        <v>2</v>
      </c>
      <c r="E8" s="630">
        <v>9.14</v>
      </c>
    </row>
    <row r="9" spans="1:5">
      <c r="A9" s="611">
        <v>2015</v>
      </c>
      <c r="B9" s="612" t="s">
        <v>71</v>
      </c>
      <c r="C9" s="634" t="s">
        <v>647</v>
      </c>
      <c r="D9" s="631">
        <v>26</v>
      </c>
      <c r="E9" s="632">
        <v>8.36</v>
      </c>
    </row>
    <row r="10" spans="1:5">
      <c r="A10" s="3">
        <v>2016</v>
      </c>
      <c r="B10" s="4" t="s">
        <v>5</v>
      </c>
      <c r="C10" s="681" t="s">
        <v>24</v>
      </c>
      <c r="D10" s="629">
        <v>5</v>
      </c>
      <c r="E10" s="630">
        <v>8.81</v>
      </c>
    </row>
    <row r="11" spans="1:5">
      <c r="A11" s="3">
        <v>2016</v>
      </c>
      <c r="B11" s="4" t="s">
        <v>684</v>
      </c>
      <c r="C11" s="681" t="s">
        <v>42</v>
      </c>
      <c r="D11" s="816">
        <v>3</v>
      </c>
      <c r="E11" s="630">
        <v>8.84</v>
      </c>
    </row>
    <row r="12" spans="1:5">
      <c r="A12" s="3">
        <v>2016</v>
      </c>
      <c r="B12" s="4" t="s">
        <v>684</v>
      </c>
      <c r="C12" s="681" t="s">
        <v>42</v>
      </c>
      <c r="D12" s="817"/>
      <c r="E12" s="511">
        <v>9.26</v>
      </c>
    </row>
    <row r="13" spans="1:5">
      <c r="A13" s="3">
        <v>2016</v>
      </c>
      <c r="B13" s="4" t="s">
        <v>689</v>
      </c>
      <c r="C13" s="681" t="s">
        <v>690</v>
      </c>
      <c r="D13" s="600">
        <v>3</v>
      </c>
      <c r="E13" s="603">
        <v>9.48</v>
      </c>
    </row>
    <row r="14" spans="1:5">
      <c r="A14" s="3">
        <v>2016</v>
      </c>
      <c r="B14" s="4" t="s">
        <v>691</v>
      </c>
      <c r="C14" s="681" t="s">
        <v>692</v>
      </c>
      <c r="D14" s="477">
        <v>2</v>
      </c>
      <c r="E14" s="630">
        <v>9.3699999999999992</v>
      </c>
    </row>
    <row r="15" spans="1:5">
      <c r="A15" s="611">
        <v>2016</v>
      </c>
      <c r="B15" s="612" t="s">
        <v>71</v>
      </c>
      <c r="C15" s="705" t="s">
        <v>698</v>
      </c>
      <c r="D15" s="689">
        <v>25</v>
      </c>
      <c r="E15" s="688">
        <v>8.5</v>
      </c>
    </row>
    <row r="16" spans="1:5">
      <c r="A16" s="3">
        <v>2017</v>
      </c>
      <c r="B16" s="4" t="s">
        <v>684</v>
      </c>
      <c r="C16" s="681" t="s">
        <v>23</v>
      </c>
      <c r="D16" s="850">
        <v>5</v>
      </c>
      <c r="E16" s="565">
        <v>9.07</v>
      </c>
    </row>
    <row r="17" spans="1:5">
      <c r="A17" s="3">
        <v>2017</v>
      </c>
      <c r="B17" s="4" t="s">
        <v>684</v>
      </c>
      <c r="C17" s="681" t="s">
        <v>23</v>
      </c>
      <c r="D17" s="851"/>
      <c r="E17" s="565">
        <v>8.4600000000000009</v>
      </c>
    </row>
    <row r="18" spans="1:5">
      <c r="A18" s="3">
        <v>2017</v>
      </c>
      <c r="B18" s="4" t="s">
        <v>5</v>
      </c>
      <c r="C18" s="681" t="s">
        <v>113</v>
      </c>
      <c r="D18" s="816">
        <v>3</v>
      </c>
      <c r="E18" s="565">
        <v>9.14</v>
      </c>
    </row>
    <row r="19" spans="1:5">
      <c r="A19" s="3">
        <v>2017</v>
      </c>
      <c r="B19" s="4" t="s">
        <v>5</v>
      </c>
      <c r="C19" s="681" t="s">
        <v>113</v>
      </c>
      <c r="D19" s="817"/>
      <c r="E19" s="565">
        <v>9.15</v>
      </c>
    </row>
    <row r="20" spans="1:5">
      <c r="A20" s="3">
        <v>2017</v>
      </c>
      <c r="B20" s="4" t="s">
        <v>17</v>
      </c>
      <c r="C20" s="681" t="s">
        <v>708</v>
      </c>
      <c r="D20" s="600">
        <v>3</v>
      </c>
      <c r="E20" s="565">
        <v>9.19</v>
      </c>
    </row>
    <row r="21" spans="1:5">
      <c r="A21" s="3">
        <v>2017</v>
      </c>
      <c r="B21" s="4" t="s">
        <v>19</v>
      </c>
      <c r="C21" s="681" t="s">
        <v>709</v>
      </c>
      <c r="D21" s="602">
        <v>1</v>
      </c>
      <c r="E21" s="565">
        <v>9.17</v>
      </c>
    </row>
    <row r="22" spans="1:5">
      <c r="A22" s="611">
        <v>2017</v>
      </c>
      <c r="B22" s="612" t="s">
        <v>71</v>
      </c>
      <c r="C22" s="710" t="s">
        <v>104</v>
      </c>
      <c r="D22" s="689">
        <v>19</v>
      </c>
      <c r="E22" s="688">
        <v>8.8000000000000007</v>
      </c>
    </row>
    <row r="23" spans="1:5">
      <c r="A23" s="3">
        <v>2018</v>
      </c>
      <c r="B23" s="4" t="s">
        <v>5</v>
      </c>
      <c r="C23" s="681" t="s">
        <v>44</v>
      </c>
      <c r="D23" s="816">
        <v>3</v>
      </c>
      <c r="E23" s="565">
        <v>9.36</v>
      </c>
    </row>
    <row r="24" spans="1:5">
      <c r="A24" s="3">
        <v>2018</v>
      </c>
      <c r="B24" s="4" t="s">
        <v>5</v>
      </c>
      <c r="C24" s="681" t="s">
        <v>44</v>
      </c>
      <c r="D24" s="817"/>
      <c r="E24" s="565">
        <v>9.36</v>
      </c>
    </row>
    <row r="25" spans="1:5">
      <c r="A25" s="3">
        <v>2018</v>
      </c>
      <c r="B25" s="4" t="s">
        <v>684</v>
      </c>
      <c r="C25" s="681" t="s">
        <v>99</v>
      </c>
      <c r="D25" s="843">
        <v>2</v>
      </c>
      <c r="E25" s="565">
        <v>9.31</v>
      </c>
    </row>
    <row r="26" spans="1:5">
      <c r="A26" s="3">
        <v>2018</v>
      </c>
      <c r="B26" s="4" t="s">
        <v>684</v>
      </c>
      <c r="C26" s="681" t="s">
        <v>99</v>
      </c>
      <c r="D26" s="844"/>
      <c r="E26" s="565">
        <v>9.4499999999999993</v>
      </c>
    </row>
    <row r="27" spans="1:5">
      <c r="A27" s="3">
        <v>2018</v>
      </c>
      <c r="B27" s="4" t="s">
        <v>740</v>
      </c>
      <c r="C27" s="681" t="s">
        <v>753</v>
      </c>
      <c r="D27" s="489">
        <v>15</v>
      </c>
      <c r="E27" s="565">
        <v>8.68</v>
      </c>
    </row>
    <row r="28" spans="1:5">
      <c r="A28" s="3">
        <v>2018</v>
      </c>
      <c r="B28" s="4" t="s">
        <v>28</v>
      </c>
      <c r="C28" s="681" t="s">
        <v>754</v>
      </c>
      <c r="D28" s="602">
        <v>1</v>
      </c>
      <c r="E28" s="565">
        <v>9.1999999999999993</v>
      </c>
    </row>
    <row r="29" spans="1:5">
      <c r="A29" s="3">
        <v>2019</v>
      </c>
      <c r="B29" s="4" t="s">
        <v>740</v>
      </c>
      <c r="C29" s="681" t="s">
        <v>753</v>
      </c>
      <c r="D29" s="738">
        <v>14</v>
      </c>
      <c r="E29" s="565">
        <v>9.1300000000000008</v>
      </c>
    </row>
    <row r="30" spans="1:5">
      <c r="A30" s="3">
        <v>2019</v>
      </c>
      <c r="B30" s="4" t="s">
        <v>760</v>
      </c>
      <c r="C30" s="681" t="s">
        <v>758</v>
      </c>
      <c r="D30" s="481">
        <v>1</v>
      </c>
      <c r="E30" s="565">
        <v>9.23</v>
      </c>
    </row>
    <row r="31" spans="1:5">
      <c r="A31" s="3">
        <v>2019</v>
      </c>
      <c r="B31" s="4" t="s">
        <v>5</v>
      </c>
      <c r="C31" s="681" t="s">
        <v>16</v>
      </c>
      <c r="D31" s="816">
        <v>3</v>
      </c>
      <c r="E31" s="565">
        <v>9.2799999999999994</v>
      </c>
    </row>
    <row r="32" spans="1:5">
      <c r="A32" s="3">
        <v>2019</v>
      </c>
      <c r="B32" s="4" t="s">
        <v>5</v>
      </c>
      <c r="C32" s="681" t="s">
        <v>16</v>
      </c>
      <c r="D32" s="817"/>
      <c r="E32" s="565">
        <v>9.41</v>
      </c>
    </row>
    <row r="33" spans="1:5">
      <c r="A33" s="3">
        <v>2019</v>
      </c>
      <c r="B33" s="4" t="s">
        <v>13</v>
      </c>
      <c r="C33" s="681" t="s">
        <v>181</v>
      </c>
      <c r="D33" s="481">
        <v>1</v>
      </c>
      <c r="E33" s="565">
        <v>9.44</v>
      </c>
    </row>
    <row r="35" spans="1:5">
      <c r="D35" s="40" t="s">
        <v>7</v>
      </c>
      <c r="E35" s="9">
        <f>SUM(E5:E33)/COUNT(E5:E33)</f>
        <v>9.0906896551724135</v>
      </c>
    </row>
    <row r="37" spans="1:5">
      <c r="A37" s="27" t="s">
        <v>10</v>
      </c>
      <c r="B37" s="28">
        <v>43640</v>
      </c>
    </row>
    <row r="38" spans="1:5">
      <c r="A38" s="10"/>
      <c r="B38" s="10"/>
    </row>
    <row r="39" spans="1:5">
      <c r="A39" s="10"/>
      <c r="B39" s="596" t="s">
        <v>508</v>
      </c>
    </row>
    <row r="40" spans="1:5">
      <c r="A40" s="10"/>
      <c r="B40" s="595" t="s">
        <v>509</v>
      </c>
    </row>
  </sheetData>
  <mergeCells count="8">
    <mergeCell ref="D31:D32"/>
    <mergeCell ref="A1:E1"/>
    <mergeCell ref="D5:D6"/>
    <mergeCell ref="D11:D12"/>
    <mergeCell ref="D18:D19"/>
    <mergeCell ref="D23:D24"/>
    <mergeCell ref="D25:D26"/>
    <mergeCell ref="D16:D1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9"/>
  <dimension ref="A1:K311"/>
  <sheetViews>
    <sheetView topLeftCell="A82" workbookViewId="0">
      <selection activeCell="K126" sqref="K126"/>
    </sheetView>
  </sheetViews>
  <sheetFormatPr baseColWidth="10" defaultRowHeight="12.75"/>
  <cols>
    <col min="1" max="1" width="11.42578125" customWidth="1"/>
    <col min="2" max="2" width="22.85546875" customWidth="1"/>
    <col min="3" max="3" width="20.7109375" bestFit="1" customWidth="1"/>
    <col min="4" max="5" width="11.42578125" customWidth="1"/>
    <col min="6" max="6" width="11.140625" style="43" bestFit="1" customWidth="1"/>
    <col min="7" max="7" width="11.140625" style="176" bestFit="1" customWidth="1"/>
    <col min="8" max="10" width="11.140625" bestFit="1" customWidth="1"/>
    <col min="11" max="11" width="7.28515625" bestFit="1" customWidth="1"/>
  </cols>
  <sheetData>
    <row r="1" spans="1:11" ht="20.25" thickBot="1">
      <c r="A1" s="59" t="s">
        <v>194</v>
      </c>
      <c r="B1" s="60"/>
      <c r="C1" s="60"/>
      <c r="D1" s="60"/>
      <c r="E1" s="60"/>
      <c r="F1" s="71"/>
      <c r="G1" s="605"/>
      <c r="H1" s="61"/>
      <c r="I1" s="61"/>
      <c r="J1" s="61"/>
      <c r="K1" s="62"/>
    </row>
    <row r="4" spans="1:11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58" t="s">
        <v>281</v>
      </c>
      <c r="G4" s="58" t="s">
        <v>291</v>
      </c>
      <c r="H4" s="58" t="s">
        <v>283</v>
      </c>
      <c r="I4" s="58" t="s">
        <v>282</v>
      </c>
      <c r="J4" s="58" t="s">
        <v>284</v>
      </c>
      <c r="K4" s="58" t="s">
        <v>285</v>
      </c>
    </row>
    <row r="5" spans="1:11">
      <c r="A5" s="3">
        <v>1971</v>
      </c>
      <c r="B5" s="4" t="s">
        <v>87</v>
      </c>
      <c r="C5" s="29" t="s">
        <v>31</v>
      </c>
      <c r="D5" s="6">
        <v>4</v>
      </c>
      <c r="E5" s="6"/>
      <c r="F5" s="57"/>
      <c r="G5" s="56"/>
      <c r="H5" s="55"/>
      <c r="I5" s="55"/>
      <c r="J5" s="55"/>
      <c r="K5" s="55"/>
    </row>
    <row r="6" spans="1:11">
      <c r="A6" s="3">
        <v>1972</v>
      </c>
      <c r="B6" s="4" t="s">
        <v>13</v>
      </c>
      <c r="C6" s="29" t="s">
        <v>181</v>
      </c>
      <c r="D6" s="6">
        <v>152</v>
      </c>
      <c r="E6" s="25">
        <v>27.54</v>
      </c>
      <c r="F6" s="57"/>
      <c r="G6" s="56"/>
      <c r="H6" s="55"/>
      <c r="I6" s="55"/>
      <c r="J6" s="55"/>
      <c r="K6" s="55"/>
    </row>
    <row r="7" spans="1:11">
      <c r="A7" s="3">
        <v>1974</v>
      </c>
      <c r="B7" s="4" t="s">
        <v>15</v>
      </c>
      <c r="C7" s="29" t="s">
        <v>182</v>
      </c>
      <c r="D7" s="6">
        <v>14</v>
      </c>
      <c r="E7" s="20">
        <v>28.92</v>
      </c>
      <c r="F7" s="57"/>
      <c r="G7" s="56"/>
      <c r="H7" s="55"/>
      <c r="I7" s="55"/>
      <c r="J7" s="55"/>
      <c r="K7" s="55"/>
    </row>
    <row r="8" spans="1:11">
      <c r="A8" s="3">
        <v>1975</v>
      </c>
      <c r="B8" s="4" t="s">
        <v>28</v>
      </c>
      <c r="C8" s="29" t="s">
        <v>24</v>
      </c>
      <c r="D8" s="6">
        <v>21</v>
      </c>
      <c r="E8" s="24">
        <v>28.27</v>
      </c>
      <c r="F8" s="57"/>
      <c r="G8" s="56"/>
      <c r="H8" s="55"/>
      <c r="I8" s="55"/>
      <c r="J8" s="55"/>
      <c r="K8" s="55"/>
    </row>
    <row r="9" spans="1:11">
      <c r="A9" s="3">
        <v>1976</v>
      </c>
      <c r="B9" s="4" t="s">
        <v>87</v>
      </c>
      <c r="C9" s="29" t="s">
        <v>6</v>
      </c>
      <c r="D9" s="6">
        <v>17</v>
      </c>
      <c r="E9" s="24">
        <v>28.38</v>
      </c>
      <c r="F9" s="57"/>
      <c r="G9" s="56"/>
      <c r="H9" s="55"/>
      <c r="I9" s="55"/>
      <c r="J9" s="55"/>
      <c r="K9" s="55"/>
    </row>
    <row r="10" spans="1:11">
      <c r="A10" s="3">
        <v>1977</v>
      </c>
      <c r="B10" s="4" t="s">
        <v>75</v>
      </c>
      <c r="C10" s="29" t="s">
        <v>183</v>
      </c>
      <c r="D10" s="19">
        <v>3</v>
      </c>
      <c r="E10" s="24">
        <v>27.8</v>
      </c>
      <c r="F10" s="57"/>
      <c r="G10" s="56"/>
      <c r="H10" s="55"/>
      <c r="I10" s="55"/>
      <c r="J10" s="55"/>
      <c r="K10" s="55"/>
    </row>
    <row r="11" spans="1:11">
      <c r="A11" s="3">
        <v>1977</v>
      </c>
      <c r="B11" s="4" t="s">
        <v>41</v>
      </c>
      <c r="C11" s="29" t="s">
        <v>73</v>
      </c>
      <c r="D11" s="18">
        <v>2</v>
      </c>
      <c r="E11" s="24">
        <v>28.25</v>
      </c>
      <c r="F11" s="57"/>
      <c r="G11" s="56"/>
      <c r="H11" s="55"/>
      <c r="I11" s="55"/>
      <c r="J11" s="55"/>
      <c r="K11" s="55"/>
    </row>
    <row r="12" spans="1:11">
      <c r="A12" s="3">
        <v>1978</v>
      </c>
      <c r="B12" s="5" t="s">
        <v>13</v>
      </c>
      <c r="C12" s="5" t="s">
        <v>72</v>
      </c>
      <c r="D12" s="6">
        <v>45</v>
      </c>
      <c r="E12" s="6">
        <v>27.68</v>
      </c>
      <c r="F12" s="57"/>
      <c r="G12" s="56"/>
      <c r="H12" s="55"/>
      <c r="I12" s="55"/>
      <c r="J12" s="55"/>
      <c r="K12" s="55"/>
    </row>
    <row r="13" spans="1:11">
      <c r="A13" s="3">
        <v>1979</v>
      </c>
      <c r="B13" s="4" t="s">
        <v>75</v>
      </c>
      <c r="C13" s="29" t="s">
        <v>76</v>
      </c>
      <c r="D13" s="6">
        <v>5</v>
      </c>
      <c r="E13" s="6">
        <v>28.44</v>
      </c>
      <c r="F13" s="57"/>
      <c r="G13" s="56"/>
      <c r="H13" s="55"/>
      <c r="I13" s="55"/>
      <c r="J13" s="55"/>
      <c r="K13" s="55"/>
    </row>
    <row r="14" spans="1:11">
      <c r="A14" s="3">
        <v>1988</v>
      </c>
      <c r="B14" s="5" t="s">
        <v>5</v>
      </c>
      <c r="C14" s="5" t="s">
        <v>83</v>
      </c>
      <c r="D14" s="6">
        <v>11</v>
      </c>
      <c r="E14" s="24">
        <v>27.8</v>
      </c>
      <c r="F14" s="57"/>
      <c r="G14" s="56"/>
      <c r="H14" s="55"/>
      <c r="I14" s="56" t="s">
        <v>298</v>
      </c>
      <c r="J14" s="55"/>
      <c r="K14" s="56"/>
    </row>
    <row r="15" spans="1:11">
      <c r="A15" s="3">
        <v>1989</v>
      </c>
      <c r="B15" s="5" t="s">
        <v>5</v>
      </c>
      <c r="C15" s="5" t="s">
        <v>6</v>
      </c>
      <c r="D15" s="6">
        <v>12</v>
      </c>
      <c r="E15" s="24">
        <v>27.6</v>
      </c>
      <c r="F15" s="57"/>
      <c r="G15" s="56"/>
      <c r="H15" s="55"/>
      <c r="I15" s="56" t="s">
        <v>299</v>
      </c>
      <c r="J15" s="55"/>
      <c r="K15" s="56"/>
    </row>
    <row r="16" spans="1:11">
      <c r="A16" s="3">
        <v>1990</v>
      </c>
      <c r="B16" s="5" t="s">
        <v>5</v>
      </c>
      <c r="C16" s="5" t="s">
        <v>91</v>
      </c>
      <c r="D16" s="6">
        <v>14</v>
      </c>
      <c r="E16" s="24">
        <v>28</v>
      </c>
      <c r="F16" s="57"/>
      <c r="G16" s="56"/>
      <c r="H16" s="56" t="s">
        <v>295</v>
      </c>
      <c r="I16" s="55"/>
      <c r="J16" s="55"/>
      <c r="K16" s="56"/>
    </row>
    <row r="17" spans="1:11">
      <c r="A17" s="3">
        <v>1991</v>
      </c>
      <c r="B17" s="5" t="s">
        <v>5</v>
      </c>
      <c r="C17" s="5" t="s">
        <v>24</v>
      </c>
      <c r="D17" s="6">
        <v>18</v>
      </c>
      <c r="E17" s="6">
        <v>26.46</v>
      </c>
      <c r="F17" s="57"/>
      <c r="G17" s="56"/>
      <c r="H17" s="55"/>
      <c r="I17" s="56" t="s">
        <v>300</v>
      </c>
      <c r="J17" s="55"/>
      <c r="K17" s="56"/>
    </row>
    <row r="18" spans="1:11">
      <c r="A18" s="3">
        <v>1992</v>
      </c>
      <c r="B18" s="5" t="s">
        <v>5</v>
      </c>
      <c r="C18" s="5" t="s">
        <v>62</v>
      </c>
      <c r="D18" s="6">
        <v>18</v>
      </c>
      <c r="E18" s="6">
        <v>27.15</v>
      </c>
      <c r="F18" s="57"/>
      <c r="G18" s="56"/>
      <c r="H18" s="55"/>
      <c r="I18" s="56" t="s">
        <v>301</v>
      </c>
      <c r="J18" s="55"/>
      <c r="K18" s="56"/>
    </row>
    <row r="19" spans="1:11">
      <c r="A19" s="3">
        <v>1993</v>
      </c>
      <c r="B19" s="5" t="s">
        <v>5</v>
      </c>
      <c r="C19" s="5" t="s">
        <v>44</v>
      </c>
      <c r="D19" s="6">
        <v>14</v>
      </c>
      <c r="E19" s="6">
        <v>28.28</v>
      </c>
      <c r="F19" s="57"/>
      <c r="G19" s="56"/>
      <c r="H19" s="56" t="s">
        <v>296</v>
      </c>
      <c r="I19" s="55"/>
      <c r="J19" s="55"/>
      <c r="K19" s="56"/>
    </row>
    <row r="20" spans="1:11">
      <c r="A20" s="3">
        <v>1994</v>
      </c>
      <c r="B20" s="5" t="s">
        <v>5</v>
      </c>
      <c r="C20" s="5" t="s">
        <v>98</v>
      </c>
      <c r="D20" s="6">
        <v>9</v>
      </c>
      <c r="E20" s="6">
        <v>28.75</v>
      </c>
      <c r="F20" s="57"/>
      <c r="G20" s="56"/>
      <c r="H20" s="55"/>
      <c r="I20" s="56" t="s">
        <v>218</v>
      </c>
      <c r="J20" s="55"/>
      <c r="K20" s="56"/>
    </row>
    <row r="21" spans="1:11">
      <c r="A21" s="3">
        <v>1995</v>
      </c>
      <c r="B21" s="5" t="s">
        <v>5</v>
      </c>
      <c r="C21" s="5" t="s">
        <v>83</v>
      </c>
      <c r="D21" s="6">
        <v>14</v>
      </c>
      <c r="E21" s="6">
        <v>28.08</v>
      </c>
      <c r="F21" s="57"/>
      <c r="G21" s="56"/>
      <c r="H21" s="55"/>
      <c r="I21" s="56" t="s">
        <v>302</v>
      </c>
      <c r="J21" s="55"/>
      <c r="K21" s="56"/>
    </row>
    <row r="22" spans="1:11">
      <c r="A22" s="3">
        <v>1995</v>
      </c>
      <c r="B22" s="5" t="s">
        <v>32</v>
      </c>
      <c r="C22" s="5" t="s">
        <v>51</v>
      </c>
      <c r="D22" s="6">
        <v>6</v>
      </c>
      <c r="E22" s="6">
        <v>28.78</v>
      </c>
      <c r="F22" s="57"/>
      <c r="G22" s="56"/>
      <c r="H22" s="55"/>
      <c r="I22" s="55"/>
      <c r="J22" s="55"/>
      <c r="K22" s="55"/>
    </row>
    <row r="23" spans="1:11">
      <c r="A23" s="3">
        <v>1996</v>
      </c>
      <c r="B23" s="5" t="s">
        <v>5</v>
      </c>
      <c r="C23" s="5" t="s">
        <v>24</v>
      </c>
      <c r="D23" s="6">
        <v>14</v>
      </c>
      <c r="E23" s="24">
        <v>28</v>
      </c>
      <c r="F23" s="57"/>
      <c r="G23" s="56"/>
      <c r="H23" s="55"/>
      <c r="I23" s="56" t="s">
        <v>303</v>
      </c>
      <c r="J23" s="55"/>
      <c r="K23" s="56"/>
    </row>
    <row r="24" spans="1:11">
      <c r="A24" s="3">
        <v>1996</v>
      </c>
      <c r="B24" s="5" t="s">
        <v>92</v>
      </c>
      <c r="C24" s="5" t="s">
        <v>16</v>
      </c>
      <c r="D24" s="6">
        <v>5</v>
      </c>
      <c r="E24" s="6">
        <v>28.67</v>
      </c>
      <c r="F24" s="57"/>
      <c r="G24" s="56"/>
      <c r="H24" s="55"/>
      <c r="I24" s="55"/>
      <c r="J24" s="55"/>
      <c r="K24" s="55"/>
    </row>
    <row r="25" spans="1:11">
      <c r="A25" s="36"/>
      <c r="B25" s="38"/>
      <c r="C25" s="38"/>
      <c r="D25" s="21" t="s">
        <v>7</v>
      </c>
      <c r="E25" s="22">
        <v>28.044736842105259</v>
      </c>
      <c r="F25" s="57"/>
      <c r="G25" s="56"/>
      <c r="H25" s="55"/>
      <c r="I25" s="55"/>
      <c r="J25" s="55"/>
      <c r="K25" s="55"/>
    </row>
    <row r="26" spans="1:11">
      <c r="A26" s="3">
        <v>1997</v>
      </c>
      <c r="B26" s="5" t="s">
        <v>5</v>
      </c>
      <c r="C26" s="5" t="s">
        <v>111</v>
      </c>
      <c r="D26" s="6">
        <v>12</v>
      </c>
      <c r="E26" s="17">
        <v>8.18</v>
      </c>
      <c r="F26" s="57"/>
      <c r="G26" s="56"/>
      <c r="H26" s="55"/>
      <c r="I26" s="56" t="s">
        <v>304</v>
      </c>
      <c r="J26" s="55"/>
      <c r="K26" s="56"/>
    </row>
    <row r="27" spans="1:11">
      <c r="A27" s="3">
        <v>1998</v>
      </c>
      <c r="B27" s="5" t="s">
        <v>5</v>
      </c>
      <c r="C27" s="5" t="s">
        <v>24</v>
      </c>
      <c r="D27" s="6">
        <v>13</v>
      </c>
      <c r="E27" s="17">
        <v>8.25</v>
      </c>
      <c r="F27" s="57"/>
      <c r="G27" s="56"/>
      <c r="H27" s="55"/>
      <c r="I27" s="56" t="s">
        <v>305</v>
      </c>
      <c r="J27" s="55"/>
      <c r="K27" s="56"/>
    </row>
    <row r="28" spans="1:11">
      <c r="A28" s="3">
        <v>1999</v>
      </c>
      <c r="B28" s="5" t="s">
        <v>5</v>
      </c>
      <c r="C28" s="5" t="s">
        <v>6</v>
      </c>
      <c r="D28" s="6">
        <v>8</v>
      </c>
      <c r="E28" s="17">
        <v>8.65</v>
      </c>
      <c r="F28" s="57"/>
      <c r="G28" s="56" t="s">
        <v>294</v>
      </c>
      <c r="H28" s="55"/>
      <c r="I28" s="55"/>
      <c r="J28" s="56"/>
      <c r="K28" s="55"/>
    </row>
    <row r="29" spans="1:11">
      <c r="A29" s="3">
        <v>1999</v>
      </c>
      <c r="B29" s="5" t="s">
        <v>5</v>
      </c>
      <c r="C29" s="5" t="s">
        <v>6</v>
      </c>
      <c r="D29" s="6">
        <v>13</v>
      </c>
      <c r="E29" s="6">
        <v>7.86</v>
      </c>
      <c r="F29" s="57"/>
      <c r="G29" s="56"/>
      <c r="H29" s="55"/>
      <c r="I29" s="56" t="s">
        <v>306</v>
      </c>
      <c r="J29" s="55"/>
      <c r="K29" s="56"/>
    </row>
    <row r="30" spans="1:11">
      <c r="A30" s="3">
        <v>2000</v>
      </c>
      <c r="B30" s="5" t="s">
        <v>5</v>
      </c>
      <c r="C30" s="5" t="s">
        <v>113</v>
      </c>
      <c r="D30" s="6">
        <v>7</v>
      </c>
      <c r="E30" s="6">
        <v>8.2100000000000009</v>
      </c>
      <c r="F30" s="57"/>
      <c r="G30" s="56" t="s">
        <v>293</v>
      </c>
      <c r="H30" s="55"/>
      <c r="I30" s="55"/>
      <c r="J30" s="56"/>
      <c r="K30" s="55"/>
    </row>
    <row r="31" spans="1:11">
      <c r="A31" s="3">
        <v>2000</v>
      </c>
      <c r="B31" s="5" t="s">
        <v>5</v>
      </c>
      <c r="C31" s="5" t="s">
        <v>113</v>
      </c>
      <c r="D31" s="6">
        <v>14</v>
      </c>
      <c r="E31" s="6">
        <v>7.64</v>
      </c>
      <c r="F31" s="57"/>
      <c r="G31" s="56"/>
      <c r="H31" s="56" t="s">
        <v>297</v>
      </c>
      <c r="I31" s="55"/>
      <c r="J31" s="55"/>
      <c r="K31" s="56"/>
    </row>
    <row r="32" spans="1:11">
      <c r="A32" s="3">
        <v>2001</v>
      </c>
      <c r="B32" s="5" t="s">
        <v>5</v>
      </c>
      <c r="C32" s="5" t="s">
        <v>6</v>
      </c>
      <c r="D32" s="6">
        <v>11</v>
      </c>
      <c r="E32" s="24">
        <v>8.3000000000000007</v>
      </c>
      <c r="F32" s="57"/>
      <c r="G32" s="56" t="s">
        <v>292</v>
      </c>
      <c r="H32" s="55"/>
      <c r="I32" s="55"/>
      <c r="J32" s="56"/>
      <c r="K32" s="56"/>
    </row>
    <row r="33" spans="1:11">
      <c r="A33" s="3">
        <v>2001</v>
      </c>
      <c r="B33" s="5" t="s">
        <v>5</v>
      </c>
      <c r="C33" s="5" t="s">
        <v>6</v>
      </c>
      <c r="D33" s="6">
        <v>17</v>
      </c>
      <c r="E33" s="6">
        <v>7.33</v>
      </c>
      <c r="F33" s="57"/>
      <c r="G33" s="56"/>
      <c r="H33" s="55"/>
      <c r="I33" s="56" t="s">
        <v>307</v>
      </c>
      <c r="J33" s="56"/>
      <c r="K33" s="56"/>
    </row>
    <row r="34" spans="1:11">
      <c r="A34" s="3">
        <v>2001</v>
      </c>
      <c r="B34" s="5" t="s">
        <v>17</v>
      </c>
      <c r="C34" s="5" t="s">
        <v>65</v>
      </c>
      <c r="D34" s="18">
        <v>2</v>
      </c>
      <c r="E34" s="17">
        <v>9.02</v>
      </c>
      <c r="F34" s="57"/>
      <c r="G34" s="56"/>
      <c r="H34" s="55"/>
      <c r="I34" s="55"/>
      <c r="J34" s="55"/>
      <c r="K34" s="55"/>
    </row>
    <row r="35" spans="1:11">
      <c r="A35" s="3">
        <v>2001</v>
      </c>
      <c r="B35" s="5" t="s">
        <v>11</v>
      </c>
      <c r="C35" s="5" t="s">
        <v>12</v>
      </c>
      <c r="D35" s="18">
        <v>2</v>
      </c>
      <c r="E35" s="17">
        <v>9.23</v>
      </c>
      <c r="F35" s="57"/>
      <c r="G35" s="56"/>
      <c r="H35" s="55"/>
      <c r="I35" s="55"/>
      <c r="J35" s="55"/>
      <c r="K35" s="55"/>
    </row>
    <row r="36" spans="1:11">
      <c r="A36" s="3">
        <v>2002</v>
      </c>
      <c r="B36" s="5" t="s">
        <v>5</v>
      </c>
      <c r="C36" s="5" t="s">
        <v>115</v>
      </c>
      <c r="D36" s="6">
        <v>7</v>
      </c>
      <c r="E36" s="6">
        <v>8.81</v>
      </c>
      <c r="F36" s="57"/>
      <c r="G36" s="56" t="s">
        <v>290</v>
      </c>
      <c r="H36" s="55"/>
      <c r="I36" s="55"/>
      <c r="J36" s="56"/>
      <c r="K36" s="56"/>
    </row>
    <row r="37" spans="1:11">
      <c r="A37" s="3">
        <v>2002</v>
      </c>
      <c r="B37" s="5" t="s">
        <v>5</v>
      </c>
      <c r="C37" s="5" t="s">
        <v>115</v>
      </c>
      <c r="D37" s="6">
        <v>18</v>
      </c>
      <c r="E37" s="6">
        <v>8.66</v>
      </c>
      <c r="F37" s="56" t="s">
        <v>287</v>
      </c>
      <c r="G37" s="56"/>
      <c r="H37" s="55"/>
      <c r="I37" s="55"/>
      <c r="J37" s="56"/>
      <c r="K37" s="56"/>
    </row>
    <row r="38" spans="1:11">
      <c r="A38" s="3">
        <v>2002</v>
      </c>
      <c r="B38" s="5" t="s">
        <v>13</v>
      </c>
      <c r="C38" s="5" t="s">
        <v>14</v>
      </c>
      <c r="D38" s="19">
        <v>3</v>
      </c>
      <c r="E38" s="6">
        <v>9.17</v>
      </c>
      <c r="F38" s="57"/>
      <c r="G38" s="56"/>
      <c r="H38" s="55"/>
      <c r="I38" s="55"/>
      <c r="J38" s="56"/>
      <c r="K38" s="56"/>
    </row>
    <row r="39" spans="1:11">
      <c r="A39" s="3">
        <v>2003</v>
      </c>
      <c r="B39" s="5" t="s">
        <v>5</v>
      </c>
      <c r="C39" s="5" t="s">
        <v>29</v>
      </c>
      <c r="D39" s="6">
        <v>5</v>
      </c>
      <c r="E39" s="6">
        <v>9.2200000000000006</v>
      </c>
      <c r="F39" s="57"/>
      <c r="G39" s="56" t="s">
        <v>289</v>
      </c>
      <c r="H39" s="55"/>
      <c r="I39" s="55"/>
      <c r="J39" s="56"/>
      <c r="K39" s="56"/>
    </row>
    <row r="40" spans="1:11">
      <c r="A40" s="3">
        <v>2003</v>
      </c>
      <c r="B40" s="5" t="s">
        <v>5</v>
      </c>
      <c r="C40" s="5" t="s">
        <v>29</v>
      </c>
      <c r="D40" s="6">
        <v>11</v>
      </c>
      <c r="E40" s="6">
        <v>9.18</v>
      </c>
      <c r="F40" s="56" t="s">
        <v>288</v>
      </c>
      <c r="G40" s="56"/>
      <c r="H40" s="55"/>
      <c r="I40" s="55"/>
      <c r="J40" s="56"/>
      <c r="K40" s="56"/>
    </row>
    <row r="41" spans="1:11">
      <c r="A41" s="3">
        <v>2003</v>
      </c>
      <c r="B41" s="5" t="s">
        <v>15</v>
      </c>
      <c r="C41" s="5" t="s">
        <v>16</v>
      </c>
      <c r="D41" s="11">
        <v>1</v>
      </c>
      <c r="E41" s="510">
        <v>9.5299999999999994</v>
      </c>
      <c r="F41" s="57"/>
      <c r="G41" s="56"/>
      <c r="H41" s="55"/>
      <c r="I41" s="55"/>
      <c r="J41" s="56"/>
      <c r="K41" s="56"/>
    </row>
    <row r="42" spans="1:11">
      <c r="A42" s="3">
        <v>2003</v>
      </c>
      <c r="B42" s="5" t="s">
        <v>17</v>
      </c>
      <c r="C42" s="5" t="s">
        <v>18</v>
      </c>
      <c r="D42" s="6">
        <v>4</v>
      </c>
      <c r="E42" s="6">
        <v>9.1199999999999992</v>
      </c>
      <c r="F42" s="57"/>
      <c r="G42" s="56"/>
      <c r="H42" s="55"/>
      <c r="I42" s="55"/>
      <c r="J42" s="56"/>
      <c r="K42" s="56"/>
    </row>
    <row r="43" spans="1:11">
      <c r="A43" s="3">
        <v>2004</v>
      </c>
      <c r="B43" s="5" t="s">
        <v>5</v>
      </c>
      <c r="C43" s="5" t="s">
        <v>62</v>
      </c>
      <c r="D43" s="6">
        <v>7</v>
      </c>
      <c r="E43" s="6">
        <v>8.89</v>
      </c>
      <c r="F43" s="57"/>
      <c r="G43" s="56" t="s">
        <v>255</v>
      </c>
      <c r="H43" s="55"/>
      <c r="I43" s="55"/>
      <c r="J43" s="56"/>
      <c r="K43" s="56"/>
    </row>
    <row r="44" spans="1:11">
      <c r="A44" s="3">
        <v>2004</v>
      </c>
      <c r="B44" s="5" t="s">
        <v>5</v>
      </c>
      <c r="C44" s="5" t="s">
        <v>62</v>
      </c>
      <c r="D44" s="6">
        <v>14</v>
      </c>
      <c r="E44" s="6">
        <v>7.69</v>
      </c>
      <c r="F44" s="57"/>
      <c r="G44" s="56" t="s">
        <v>256</v>
      </c>
      <c r="H44" s="55"/>
      <c r="I44" s="55"/>
      <c r="J44" s="56"/>
      <c r="K44" s="56"/>
    </row>
    <row r="45" spans="1:11">
      <c r="A45" s="3">
        <v>2004</v>
      </c>
      <c r="B45" s="5" t="s">
        <v>5</v>
      </c>
      <c r="C45" s="5" t="s">
        <v>62</v>
      </c>
      <c r="D45" s="6">
        <v>12</v>
      </c>
      <c r="E45" s="6">
        <v>8.89</v>
      </c>
      <c r="F45" s="56" t="s">
        <v>257</v>
      </c>
      <c r="G45" s="56"/>
      <c r="H45" s="55"/>
      <c r="I45" s="55"/>
      <c r="J45" s="56"/>
      <c r="K45" s="56"/>
    </row>
    <row r="46" spans="1:11">
      <c r="A46" s="3">
        <v>2004</v>
      </c>
      <c r="B46" s="5" t="s">
        <v>5</v>
      </c>
      <c r="C46" s="5" t="s">
        <v>62</v>
      </c>
      <c r="D46" s="6">
        <v>25</v>
      </c>
      <c r="E46" s="6">
        <v>6.81</v>
      </c>
      <c r="F46" s="56" t="s">
        <v>258</v>
      </c>
      <c r="G46" s="56"/>
      <c r="H46" s="55"/>
      <c r="I46" s="55"/>
      <c r="J46" s="56"/>
      <c r="K46" s="56"/>
    </row>
    <row r="47" spans="1:11">
      <c r="A47" s="3">
        <v>2004</v>
      </c>
      <c r="B47" s="5" t="s">
        <v>19</v>
      </c>
      <c r="C47" s="5" t="s">
        <v>20</v>
      </c>
      <c r="D47" s="18">
        <v>2</v>
      </c>
      <c r="E47" s="6">
        <v>8.7799999999999994</v>
      </c>
      <c r="F47" s="57"/>
      <c r="G47" s="56"/>
      <c r="H47" s="55"/>
      <c r="I47" s="55"/>
      <c r="J47" s="56"/>
      <c r="K47" s="56"/>
    </row>
    <row r="48" spans="1:11">
      <c r="A48" s="3">
        <v>2004</v>
      </c>
      <c r="B48" s="5" t="s">
        <v>21</v>
      </c>
      <c r="C48" s="5" t="s">
        <v>22</v>
      </c>
      <c r="D48" s="18">
        <v>2</v>
      </c>
      <c r="E48" s="6">
        <v>9.11</v>
      </c>
      <c r="F48" s="57"/>
      <c r="G48" s="56"/>
      <c r="H48" s="55"/>
      <c r="I48" s="55"/>
      <c r="J48" s="56"/>
      <c r="K48" s="56"/>
    </row>
    <row r="49" spans="1:11">
      <c r="A49" s="3">
        <v>2005</v>
      </c>
      <c r="B49" s="5" t="s">
        <v>5</v>
      </c>
      <c r="C49" s="5" t="s">
        <v>6</v>
      </c>
      <c r="D49" s="6">
        <v>13</v>
      </c>
      <c r="E49" s="6">
        <v>8.5500000000000007</v>
      </c>
      <c r="F49" s="57"/>
      <c r="G49" s="56" t="s">
        <v>264</v>
      </c>
      <c r="H49" s="55"/>
      <c r="I49" s="55"/>
      <c r="J49" s="56"/>
      <c r="K49" s="56"/>
    </row>
    <row r="50" spans="1:11">
      <c r="A50" s="3">
        <v>2005</v>
      </c>
      <c r="B50" s="5" t="s">
        <v>5</v>
      </c>
      <c r="C50" s="5" t="s">
        <v>6</v>
      </c>
      <c r="D50" s="6">
        <v>17</v>
      </c>
      <c r="E50" s="6">
        <v>6.96</v>
      </c>
      <c r="F50" s="57"/>
      <c r="G50" s="56" t="s">
        <v>265</v>
      </c>
      <c r="H50" s="55"/>
      <c r="I50" s="55"/>
      <c r="J50" s="56"/>
      <c r="K50" s="56"/>
    </row>
    <row r="51" spans="1:11">
      <c r="A51" s="3">
        <v>2005</v>
      </c>
      <c r="B51" s="5" t="s">
        <v>5</v>
      </c>
      <c r="C51" s="5" t="s">
        <v>6</v>
      </c>
      <c r="D51" s="6">
        <v>15</v>
      </c>
      <c r="E51" s="6">
        <v>8.59</v>
      </c>
      <c r="F51" s="56" t="s">
        <v>266</v>
      </c>
      <c r="G51" s="56"/>
      <c r="H51" s="55"/>
      <c r="I51" s="55"/>
      <c r="J51" s="56"/>
      <c r="K51" s="56"/>
    </row>
    <row r="52" spans="1:11">
      <c r="A52" s="3">
        <v>2005</v>
      </c>
      <c r="B52" s="5" t="s">
        <v>5</v>
      </c>
      <c r="C52" s="5" t="s">
        <v>6</v>
      </c>
      <c r="D52" s="6">
        <v>24</v>
      </c>
      <c r="E52" s="6">
        <v>7.66</v>
      </c>
      <c r="F52" s="56" t="s">
        <v>267</v>
      </c>
      <c r="G52" s="56"/>
      <c r="H52" s="55"/>
      <c r="I52" s="55"/>
      <c r="J52" s="56"/>
      <c r="K52" s="56"/>
    </row>
    <row r="53" spans="1:11">
      <c r="A53" s="3">
        <v>2005</v>
      </c>
      <c r="B53" s="5" t="s">
        <v>54</v>
      </c>
      <c r="C53" s="5" t="s">
        <v>66</v>
      </c>
      <c r="D53" s="11">
        <v>1</v>
      </c>
      <c r="E53" s="24">
        <v>9</v>
      </c>
      <c r="F53" s="57"/>
      <c r="G53" s="56"/>
      <c r="H53" s="55"/>
      <c r="I53" s="55"/>
      <c r="J53" s="56"/>
      <c r="K53" s="56"/>
    </row>
    <row r="54" spans="1:11">
      <c r="A54" s="3">
        <v>2005</v>
      </c>
      <c r="B54" s="5" t="s">
        <v>8</v>
      </c>
      <c r="C54" s="5" t="s">
        <v>67</v>
      </c>
      <c r="D54" s="6">
        <v>5</v>
      </c>
      <c r="E54" s="6">
        <v>9.0299999999999994</v>
      </c>
      <c r="F54" s="57"/>
      <c r="G54" s="56"/>
      <c r="H54" s="55"/>
      <c r="I54" s="55"/>
      <c r="J54" s="56"/>
      <c r="K54" s="56"/>
    </row>
    <row r="55" spans="1:11">
      <c r="A55" s="3">
        <v>2006</v>
      </c>
      <c r="B55" s="4" t="s">
        <v>684</v>
      </c>
      <c r="C55" s="5" t="s">
        <v>23</v>
      </c>
      <c r="D55" s="6">
        <v>4</v>
      </c>
      <c r="E55" s="24">
        <v>8.5</v>
      </c>
      <c r="F55" s="420"/>
      <c r="G55" s="56"/>
      <c r="H55" s="55"/>
      <c r="I55" s="55"/>
      <c r="J55" s="56" t="s">
        <v>273</v>
      </c>
      <c r="K55" s="56" t="s">
        <v>286</v>
      </c>
    </row>
    <row r="56" spans="1:11">
      <c r="A56" s="3">
        <v>2006</v>
      </c>
      <c r="B56" s="5" t="s">
        <v>5</v>
      </c>
      <c r="C56" s="5" t="s">
        <v>24</v>
      </c>
      <c r="D56" s="6">
        <v>13</v>
      </c>
      <c r="E56" s="6">
        <v>8.4600000000000009</v>
      </c>
      <c r="F56" s="57"/>
      <c r="G56" s="56" t="s">
        <v>279</v>
      </c>
      <c r="H56" s="55"/>
      <c r="I56" s="55"/>
      <c r="J56" s="56"/>
      <c r="K56" s="56"/>
    </row>
    <row r="57" spans="1:11">
      <c r="A57" s="3">
        <v>2006</v>
      </c>
      <c r="B57" s="5" t="s">
        <v>5</v>
      </c>
      <c r="C57" s="5" t="s">
        <v>24</v>
      </c>
      <c r="D57" s="6">
        <v>14</v>
      </c>
      <c r="E57" s="6">
        <v>8.6199999999999992</v>
      </c>
      <c r="F57" s="56" t="s">
        <v>280</v>
      </c>
      <c r="G57" s="56"/>
      <c r="H57" s="55"/>
      <c r="I57" s="55"/>
      <c r="J57" s="55"/>
      <c r="K57" s="55"/>
    </row>
    <row r="58" spans="1:11">
      <c r="A58" s="3">
        <v>2006</v>
      </c>
      <c r="B58" s="5" t="s">
        <v>17</v>
      </c>
      <c r="C58" s="5" t="s">
        <v>68</v>
      </c>
      <c r="D58" s="6">
        <v>4</v>
      </c>
      <c r="E58" s="6">
        <v>8.8800000000000008</v>
      </c>
      <c r="F58" s="57"/>
      <c r="G58" s="56"/>
      <c r="H58" s="55"/>
      <c r="I58" s="55"/>
      <c r="J58" s="55"/>
      <c r="K58" s="55"/>
    </row>
    <row r="59" spans="1:11">
      <c r="A59" s="3">
        <v>2006</v>
      </c>
      <c r="B59" s="5" t="s">
        <v>28</v>
      </c>
      <c r="C59" s="5" t="s">
        <v>69</v>
      </c>
      <c r="D59" s="19">
        <v>3</v>
      </c>
      <c r="E59" s="6">
        <v>9.27</v>
      </c>
      <c r="F59" s="57"/>
      <c r="G59" s="56"/>
      <c r="H59" s="55"/>
      <c r="I59" s="55"/>
      <c r="J59" s="55"/>
      <c r="K59" s="55"/>
    </row>
    <row r="60" spans="1:11">
      <c r="A60" s="3">
        <v>2007</v>
      </c>
      <c r="B60" s="4" t="s">
        <v>684</v>
      </c>
      <c r="C60" s="5" t="s">
        <v>23</v>
      </c>
      <c r="D60" s="6">
        <v>5</v>
      </c>
      <c r="E60" s="6">
        <v>8.41</v>
      </c>
      <c r="F60" s="57"/>
      <c r="G60" s="56"/>
      <c r="H60" s="55"/>
      <c r="I60" s="55"/>
      <c r="J60" s="79" t="s">
        <v>321</v>
      </c>
      <c r="K60" s="79" t="s">
        <v>286</v>
      </c>
    </row>
    <row r="61" spans="1:11">
      <c r="A61" s="3">
        <v>2007</v>
      </c>
      <c r="B61" s="5" t="s">
        <v>5</v>
      </c>
      <c r="C61" s="80" t="s">
        <v>62</v>
      </c>
      <c r="D61" s="6">
        <v>16</v>
      </c>
      <c r="E61" s="6">
        <v>8.3699999999999992</v>
      </c>
      <c r="F61" s="56" t="s">
        <v>326</v>
      </c>
      <c r="G61" s="56"/>
      <c r="H61" s="55"/>
      <c r="I61" s="55"/>
      <c r="J61" s="79"/>
      <c r="K61" s="79"/>
    </row>
    <row r="62" spans="1:11">
      <c r="A62" s="3">
        <v>2007</v>
      </c>
      <c r="B62" s="4" t="s">
        <v>54</v>
      </c>
      <c r="C62" s="4" t="s">
        <v>74</v>
      </c>
      <c r="D62" s="19">
        <v>3</v>
      </c>
      <c r="E62" s="24">
        <v>8.8699999999999992</v>
      </c>
      <c r="F62" s="56"/>
      <c r="G62" s="56"/>
      <c r="H62" s="55"/>
      <c r="I62" s="55"/>
      <c r="J62" s="79"/>
      <c r="K62" s="79"/>
    </row>
    <row r="63" spans="1:11">
      <c r="A63" s="3">
        <v>2007</v>
      </c>
      <c r="B63" s="4" t="s">
        <v>13</v>
      </c>
      <c r="C63" s="4" t="s">
        <v>331</v>
      </c>
      <c r="D63" s="19">
        <v>3</v>
      </c>
      <c r="E63" s="6">
        <v>9.2899999999999991</v>
      </c>
      <c r="F63" s="56"/>
      <c r="G63" s="56"/>
      <c r="H63" s="55"/>
      <c r="I63" s="55"/>
      <c r="J63" s="79"/>
      <c r="K63" s="79" t="s">
        <v>332</v>
      </c>
    </row>
    <row r="64" spans="1:11">
      <c r="A64" s="3">
        <v>2008</v>
      </c>
      <c r="B64" s="4" t="s">
        <v>684</v>
      </c>
      <c r="C64" s="4" t="s">
        <v>99</v>
      </c>
      <c r="D64" s="6">
        <v>4</v>
      </c>
      <c r="E64" s="6">
        <v>8.15</v>
      </c>
      <c r="F64" s="56"/>
      <c r="G64" s="56"/>
      <c r="H64" s="55"/>
      <c r="I64" s="55"/>
      <c r="J64" s="79"/>
      <c r="K64" s="79"/>
    </row>
    <row r="65" spans="1:11">
      <c r="A65" s="3">
        <v>2008</v>
      </c>
      <c r="B65" s="4" t="s">
        <v>5</v>
      </c>
      <c r="C65" s="4" t="s">
        <v>115</v>
      </c>
      <c r="D65" s="6">
        <v>14</v>
      </c>
      <c r="E65" s="24">
        <v>8.4</v>
      </c>
      <c r="F65" s="56"/>
      <c r="G65" s="56" t="s">
        <v>494</v>
      </c>
      <c r="H65" s="55"/>
      <c r="I65" s="55"/>
      <c r="J65" s="79"/>
      <c r="K65" s="79"/>
    </row>
    <row r="66" spans="1:11">
      <c r="A66" s="3">
        <v>2008</v>
      </c>
      <c r="B66" s="4" t="s">
        <v>5</v>
      </c>
      <c r="C66" s="4" t="s">
        <v>115</v>
      </c>
      <c r="D66" s="6">
        <v>14</v>
      </c>
      <c r="E66" s="6">
        <v>8.39</v>
      </c>
      <c r="F66" s="56" t="s">
        <v>495</v>
      </c>
      <c r="G66" s="56"/>
      <c r="H66" s="55"/>
      <c r="I66" s="55"/>
      <c r="J66" s="79"/>
      <c r="K66" s="79"/>
    </row>
    <row r="67" spans="1:11">
      <c r="A67" s="3">
        <v>2008</v>
      </c>
      <c r="B67" s="4" t="s">
        <v>30</v>
      </c>
      <c r="C67" s="4" t="s">
        <v>486</v>
      </c>
      <c r="D67" s="18">
        <v>2</v>
      </c>
      <c r="E67" s="6">
        <v>8.86</v>
      </c>
      <c r="F67" s="56"/>
      <c r="G67" s="56"/>
      <c r="H67" s="55"/>
      <c r="I67" s="55"/>
      <c r="J67" s="79"/>
      <c r="K67" s="79" t="s">
        <v>497</v>
      </c>
    </row>
    <row r="68" spans="1:11">
      <c r="A68" s="3">
        <v>2008</v>
      </c>
      <c r="B68" s="4" t="s">
        <v>11</v>
      </c>
      <c r="C68" s="4" t="s">
        <v>394</v>
      </c>
      <c r="D68" s="6">
        <v>4</v>
      </c>
      <c r="E68" s="6">
        <v>8.85</v>
      </c>
      <c r="F68" s="56"/>
      <c r="G68" s="56"/>
      <c r="H68" s="55"/>
      <c r="I68" s="55"/>
      <c r="J68" s="79"/>
      <c r="K68" s="79"/>
    </row>
    <row r="69" spans="1:11">
      <c r="A69" s="3">
        <v>2009</v>
      </c>
      <c r="B69" s="4" t="s">
        <v>684</v>
      </c>
      <c r="C69" s="5" t="s">
        <v>23</v>
      </c>
      <c r="D69" s="11">
        <v>1</v>
      </c>
      <c r="E69" s="6">
        <v>8.94</v>
      </c>
      <c r="F69" s="56" t="s">
        <v>519</v>
      </c>
      <c r="G69" s="56"/>
      <c r="H69" s="55"/>
      <c r="I69" s="55"/>
      <c r="J69" s="79"/>
      <c r="K69" s="79"/>
    </row>
    <row r="70" spans="1:11">
      <c r="A70" s="3">
        <v>2009</v>
      </c>
      <c r="B70" s="4" t="s">
        <v>5</v>
      </c>
      <c r="C70" s="5" t="s">
        <v>44</v>
      </c>
      <c r="D70" s="6">
        <v>13</v>
      </c>
      <c r="E70" s="6">
        <v>8.4700000000000006</v>
      </c>
      <c r="F70" s="56"/>
      <c r="G70" s="56" t="s">
        <v>525</v>
      </c>
      <c r="H70" s="55"/>
      <c r="I70" s="55"/>
      <c r="J70" s="79"/>
      <c r="K70" s="79"/>
    </row>
    <row r="71" spans="1:11">
      <c r="A71" s="3">
        <v>2009</v>
      </c>
      <c r="B71" s="4" t="s">
        <v>5</v>
      </c>
      <c r="C71" s="5" t="s">
        <v>44</v>
      </c>
      <c r="D71" s="6">
        <v>11</v>
      </c>
      <c r="E71" s="6">
        <v>9.2899999999999991</v>
      </c>
      <c r="F71" s="56" t="s">
        <v>526</v>
      </c>
      <c r="G71" s="56"/>
      <c r="H71" s="55"/>
      <c r="I71" s="55"/>
      <c r="J71" s="79"/>
      <c r="K71" s="79"/>
    </row>
    <row r="72" spans="1:11">
      <c r="A72" s="3">
        <v>2009</v>
      </c>
      <c r="B72" s="4" t="s">
        <v>54</v>
      </c>
      <c r="C72" s="5" t="s">
        <v>513</v>
      </c>
      <c r="D72" s="18">
        <v>2</v>
      </c>
      <c r="E72" s="6">
        <v>7.96</v>
      </c>
      <c r="F72" s="56"/>
      <c r="G72" s="56"/>
      <c r="H72" s="55"/>
      <c r="I72" s="55"/>
      <c r="J72" s="79"/>
      <c r="K72" s="79"/>
    </row>
    <row r="73" spans="1:11">
      <c r="A73" s="3">
        <v>2009</v>
      </c>
      <c r="B73" s="4" t="s">
        <v>514</v>
      </c>
      <c r="C73" s="5" t="s">
        <v>515</v>
      </c>
      <c r="D73" s="6">
        <v>4</v>
      </c>
      <c r="E73" s="6">
        <v>9.07</v>
      </c>
      <c r="F73" s="56"/>
      <c r="G73" s="56"/>
      <c r="H73" s="55"/>
      <c r="I73" s="55"/>
      <c r="J73" s="79"/>
      <c r="K73" s="79"/>
    </row>
    <row r="74" spans="1:11">
      <c r="A74" s="3">
        <v>2010</v>
      </c>
      <c r="B74" s="4" t="s">
        <v>684</v>
      </c>
      <c r="C74" s="5" t="s">
        <v>94</v>
      </c>
      <c r="D74" s="6">
        <v>4</v>
      </c>
      <c r="E74" s="6">
        <v>7.49</v>
      </c>
      <c r="F74" s="56"/>
      <c r="G74" s="56"/>
      <c r="H74" s="55"/>
      <c r="I74" s="55"/>
      <c r="J74" s="79" t="s">
        <v>538</v>
      </c>
      <c r="K74" s="79" t="s">
        <v>537</v>
      </c>
    </row>
    <row r="75" spans="1:11">
      <c r="A75" s="3">
        <v>2010</v>
      </c>
      <c r="B75" s="4" t="s">
        <v>5</v>
      </c>
      <c r="C75" s="5" t="s">
        <v>182</v>
      </c>
      <c r="D75" s="6">
        <v>8</v>
      </c>
      <c r="E75" s="6">
        <v>8.84</v>
      </c>
      <c r="F75" s="56"/>
      <c r="G75" s="56" t="s">
        <v>540</v>
      </c>
      <c r="H75" s="55"/>
      <c r="I75" s="55"/>
      <c r="J75" s="79"/>
      <c r="K75" s="79"/>
    </row>
    <row r="76" spans="1:11">
      <c r="A76" s="3">
        <v>2010</v>
      </c>
      <c r="B76" s="4" t="s">
        <v>5</v>
      </c>
      <c r="C76" s="5" t="s">
        <v>182</v>
      </c>
      <c r="D76" s="6">
        <v>14</v>
      </c>
      <c r="E76" s="6">
        <v>8.73</v>
      </c>
      <c r="F76" s="56" t="s">
        <v>541</v>
      </c>
      <c r="G76" s="56"/>
      <c r="H76" s="55"/>
      <c r="I76" s="55"/>
      <c r="J76" s="79"/>
      <c r="K76" s="79"/>
    </row>
    <row r="77" spans="1:11">
      <c r="A77" s="3">
        <v>2010</v>
      </c>
      <c r="B77" s="4" t="s">
        <v>532</v>
      </c>
      <c r="C77" s="5" t="s">
        <v>533</v>
      </c>
      <c r="D77" s="18">
        <v>2</v>
      </c>
      <c r="E77" s="6">
        <v>8.99</v>
      </c>
      <c r="F77" s="56"/>
      <c r="G77" s="56"/>
      <c r="H77" s="55"/>
      <c r="I77" s="55"/>
      <c r="J77" s="79"/>
      <c r="K77" s="79"/>
    </row>
    <row r="78" spans="1:11">
      <c r="A78" s="3">
        <v>2010</v>
      </c>
      <c r="B78" s="4" t="s">
        <v>21</v>
      </c>
      <c r="C78" s="5" t="s">
        <v>534</v>
      </c>
      <c r="D78" s="18">
        <v>2</v>
      </c>
      <c r="E78" s="6">
        <v>9.48</v>
      </c>
      <c r="F78" s="56"/>
      <c r="G78" s="56"/>
      <c r="H78" s="55"/>
      <c r="I78" s="55"/>
      <c r="J78" s="79"/>
      <c r="K78" s="79"/>
    </row>
    <row r="79" spans="1:11">
      <c r="A79" s="3">
        <v>2011</v>
      </c>
      <c r="B79" s="4" t="s">
        <v>5</v>
      </c>
      <c r="C79" s="5" t="s">
        <v>24</v>
      </c>
      <c r="D79" s="489">
        <v>15</v>
      </c>
      <c r="E79" s="6">
        <v>8.32</v>
      </c>
      <c r="F79" s="56"/>
      <c r="G79" s="56" t="s">
        <v>556</v>
      </c>
      <c r="H79" s="55"/>
      <c r="I79" s="55"/>
      <c r="J79" s="79"/>
      <c r="K79" s="79"/>
    </row>
    <row r="80" spans="1:11">
      <c r="A80" s="3">
        <v>2011</v>
      </c>
      <c r="B80" s="4" t="s">
        <v>5</v>
      </c>
      <c r="C80" s="5" t="s">
        <v>24</v>
      </c>
      <c r="D80" s="489">
        <v>7</v>
      </c>
      <c r="E80" s="6">
        <v>9.2100000000000009</v>
      </c>
      <c r="F80" s="56" t="s">
        <v>557</v>
      </c>
      <c r="G80" s="56"/>
      <c r="H80" s="55"/>
      <c r="I80" s="55"/>
      <c r="J80" s="79"/>
      <c r="K80" s="79"/>
    </row>
    <row r="81" spans="1:11">
      <c r="A81" s="3">
        <v>2011</v>
      </c>
      <c r="B81" s="4" t="s">
        <v>5</v>
      </c>
      <c r="C81" s="5" t="s">
        <v>24</v>
      </c>
      <c r="D81" s="489">
        <v>19</v>
      </c>
      <c r="E81" s="24">
        <v>7.66</v>
      </c>
      <c r="F81" s="56" t="s">
        <v>558</v>
      </c>
      <c r="G81" s="56"/>
      <c r="H81" s="55"/>
      <c r="I81" s="55"/>
      <c r="J81" s="79"/>
      <c r="K81" s="79"/>
    </row>
    <row r="82" spans="1:11">
      <c r="A82" s="3">
        <v>2011</v>
      </c>
      <c r="B82" s="4" t="s">
        <v>60</v>
      </c>
      <c r="C82" s="5" t="s">
        <v>553</v>
      </c>
      <c r="D82" s="6">
        <v>8</v>
      </c>
      <c r="E82" s="24">
        <v>8.92</v>
      </c>
      <c r="F82" s="56"/>
      <c r="G82" s="56"/>
      <c r="H82" s="55"/>
      <c r="I82" s="55"/>
      <c r="J82" s="79"/>
      <c r="K82" s="79"/>
    </row>
    <row r="83" spans="1:11">
      <c r="A83" s="3">
        <v>2011</v>
      </c>
      <c r="B83" s="4" t="s">
        <v>19</v>
      </c>
      <c r="C83" s="5" t="s">
        <v>349</v>
      </c>
      <c r="D83" s="19">
        <v>3</v>
      </c>
      <c r="E83" s="24">
        <v>9.3000000000000007</v>
      </c>
      <c r="F83" s="56"/>
      <c r="G83" s="56"/>
      <c r="H83" s="55"/>
      <c r="I83" s="55"/>
      <c r="J83" s="79"/>
      <c r="K83" s="79"/>
    </row>
    <row r="84" spans="1:11">
      <c r="A84" s="3">
        <v>2012</v>
      </c>
      <c r="B84" s="4" t="s">
        <v>684</v>
      </c>
      <c r="C84" s="5" t="s">
        <v>94</v>
      </c>
      <c r="D84" s="489">
        <v>7</v>
      </c>
      <c r="E84" s="24">
        <v>8.02</v>
      </c>
      <c r="F84" s="56"/>
      <c r="G84" s="56"/>
      <c r="H84" s="55"/>
      <c r="I84" s="55"/>
      <c r="J84" s="79" t="s">
        <v>566</v>
      </c>
      <c r="K84" s="79" t="s">
        <v>537</v>
      </c>
    </row>
    <row r="85" spans="1:11">
      <c r="A85" s="3">
        <v>2012</v>
      </c>
      <c r="B85" s="4" t="s">
        <v>5</v>
      </c>
      <c r="C85" s="5" t="s">
        <v>115</v>
      </c>
      <c r="D85" s="489">
        <v>10</v>
      </c>
      <c r="E85" s="24">
        <v>8.69</v>
      </c>
      <c r="F85" s="56"/>
      <c r="G85" s="56" t="s">
        <v>567</v>
      </c>
      <c r="H85" s="55"/>
      <c r="I85" s="55"/>
      <c r="J85" s="79"/>
      <c r="K85" s="79"/>
    </row>
    <row r="86" spans="1:11">
      <c r="A86" s="3">
        <v>2012</v>
      </c>
      <c r="B86" s="4" t="s">
        <v>5</v>
      </c>
      <c r="C86" s="5" t="s">
        <v>115</v>
      </c>
      <c r="D86" s="489">
        <v>13</v>
      </c>
      <c r="E86" s="24">
        <v>8.65</v>
      </c>
      <c r="F86" s="56" t="s">
        <v>568</v>
      </c>
      <c r="G86" s="56"/>
      <c r="H86" s="55"/>
      <c r="I86" s="55"/>
      <c r="J86" s="79"/>
      <c r="K86" s="79"/>
    </row>
    <row r="87" spans="1:11">
      <c r="A87" s="3">
        <v>2012</v>
      </c>
      <c r="B87" s="4" t="s">
        <v>28</v>
      </c>
      <c r="C87" s="5" t="s">
        <v>83</v>
      </c>
      <c r="D87" s="489">
        <v>4</v>
      </c>
      <c r="E87" s="24">
        <v>8.7899999999999991</v>
      </c>
      <c r="F87" s="56"/>
      <c r="G87" s="56"/>
      <c r="H87" s="55"/>
      <c r="I87" s="55"/>
      <c r="J87" s="79"/>
      <c r="K87" s="79"/>
    </row>
    <row r="88" spans="1:11">
      <c r="A88" s="3">
        <v>2012</v>
      </c>
      <c r="B88" s="4" t="s">
        <v>45</v>
      </c>
      <c r="C88" s="5" t="s">
        <v>331</v>
      </c>
      <c r="D88" s="489">
        <v>4</v>
      </c>
      <c r="E88" s="24">
        <v>9.02</v>
      </c>
      <c r="F88" s="56"/>
      <c r="G88" s="56"/>
      <c r="H88" s="55"/>
      <c r="I88" s="55"/>
      <c r="J88" s="79"/>
      <c r="K88" s="79"/>
    </row>
    <row r="89" spans="1:11">
      <c r="A89" s="3">
        <v>2013</v>
      </c>
      <c r="B89" s="4" t="s">
        <v>684</v>
      </c>
      <c r="C89" s="5" t="s">
        <v>99</v>
      </c>
      <c r="D89" s="489">
        <v>8</v>
      </c>
      <c r="E89" s="24">
        <v>8.64</v>
      </c>
      <c r="F89" s="56"/>
      <c r="G89" s="56"/>
      <c r="H89" s="55"/>
      <c r="I89" s="55"/>
      <c r="J89" s="79" t="s">
        <v>592</v>
      </c>
      <c r="K89" s="79" t="s">
        <v>593</v>
      </c>
    </row>
    <row r="90" spans="1:11">
      <c r="A90" s="3">
        <v>2013</v>
      </c>
      <c r="B90" s="4" t="s">
        <v>5</v>
      </c>
      <c r="C90" s="5" t="s">
        <v>62</v>
      </c>
      <c r="D90" s="489">
        <v>12</v>
      </c>
      <c r="E90" s="24">
        <v>8.74</v>
      </c>
      <c r="F90" s="56" t="s">
        <v>608</v>
      </c>
      <c r="G90" s="56"/>
      <c r="H90" s="55"/>
      <c r="I90" s="55"/>
      <c r="J90" s="79"/>
      <c r="K90" s="79"/>
    </row>
    <row r="91" spans="1:11">
      <c r="A91" s="3">
        <v>2013</v>
      </c>
      <c r="B91" s="4" t="s">
        <v>13</v>
      </c>
      <c r="C91" s="5" t="s">
        <v>590</v>
      </c>
      <c r="D91" s="18">
        <v>2</v>
      </c>
      <c r="E91" s="24">
        <v>9.48</v>
      </c>
      <c r="F91" s="56"/>
      <c r="G91" s="56"/>
      <c r="H91" s="55"/>
      <c r="I91" s="55"/>
      <c r="J91" s="79"/>
      <c r="K91" s="79"/>
    </row>
    <row r="92" spans="1:11">
      <c r="A92" s="3">
        <v>2014</v>
      </c>
      <c r="B92" s="4" t="s">
        <v>684</v>
      </c>
      <c r="C92" s="5" t="s">
        <v>23</v>
      </c>
      <c r="D92" s="19">
        <v>3</v>
      </c>
      <c r="E92" s="24">
        <v>8.76</v>
      </c>
      <c r="F92" s="56"/>
      <c r="G92" s="56"/>
      <c r="H92" s="55"/>
      <c r="I92" s="55"/>
      <c r="J92" s="79" t="s">
        <v>618</v>
      </c>
      <c r="K92" s="79" t="s">
        <v>619</v>
      </c>
    </row>
    <row r="93" spans="1:11">
      <c r="A93" s="3">
        <v>2014</v>
      </c>
      <c r="B93" s="4" t="s">
        <v>5</v>
      </c>
      <c r="C93" s="5" t="s">
        <v>86</v>
      </c>
      <c r="D93" s="601">
        <v>11</v>
      </c>
      <c r="E93" s="24">
        <v>8.67</v>
      </c>
      <c r="F93" s="56"/>
      <c r="G93" s="56" t="s">
        <v>625</v>
      </c>
      <c r="H93" s="55"/>
      <c r="I93" s="55"/>
      <c r="J93" s="79"/>
      <c r="K93" s="79"/>
    </row>
    <row r="94" spans="1:11">
      <c r="A94" s="3">
        <v>2014</v>
      </c>
      <c r="B94" s="4" t="s">
        <v>5</v>
      </c>
      <c r="C94" s="5" t="s">
        <v>86</v>
      </c>
      <c r="D94" s="601">
        <v>9</v>
      </c>
      <c r="E94" s="24">
        <v>9.2899999999999991</v>
      </c>
      <c r="F94" s="56" t="s">
        <v>626</v>
      </c>
      <c r="G94" s="56"/>
      <c r="H94" s="55"/>
      <c r="I94" s="55"/>
      <c r="J94" s="79"/>
      <c r="K94" s="79"/>
    </row>
    <row r="95" spans="1:11">
      <c r="A95" s="3">
        <v>2014</v>
      </c>
      <c r="B95" s="4" t="s">
        <v>54</v>
      </c>
      <c r="C95" s="5" t="s">
        <v>615</v>
      </c>
      <c r="D95" s="601">
        <v>5</v>
      </c>
      <c r="E95" s="24">
        <v>9</v>
      </c>
      <c r="F95" s="56"/>
      <c r="G95" s="56"/>
      <c r="H95" s="55"/>
      <c r="I95" s="55"/>
      <c r="J95" s="79"/>
      <c r="K95" s="79"/>
    </row>
    <row r="96" spans="1:11">
      <c r="A96" s="3">
        <v>2014</v>
      </c>
      <c r="B96" s="4" t="s">
        <v>11</v>
      </c>
      <c r="C96" s="5" t="s">
        <v>616</v>
      </c>
      <c r="D96" s="601">
        <v>5</v>
      </c>
      <c r="E96" s="511">
        <v>9.7200000000000006</v>
      </c>
      <c r="F96" s="56"/>
      <c r="G96" s="56"/>
      <c r="H96" s="55"/>
      <c r="I96" s="55"/>
      <c r="J96" s="79"/>
      <c r="K96" s="79"/>
    </row>
    <row r="97" spans="1:11">
      <c r="A97" s="3">
        <v>2015</v>
      </c>
      <c r="B97" s="4" t="s">
        <v>5</v>
      </c>
      <c r="C97" s="29" t="s">
        <v>348</v>
      </c>
      <c r="D97" s="489">
        <v>10</v>
      </c>
      <c r="E97" s="489">
        <v>8.59</v>
      </c>
      <c r="F97" s="56"/>
      <c r="G97" s="56" t="s">
        <v>540</v>
      </c>
      <c r="H97" s="55"/>
      <c r="I97" s="55"/>
      <c r="J97" s="79"/>
      <c r="K97" s="79"/>
    </row>
    <row r="98" spans="1:11">
      <c r="A98" s="3">
        <v>2015</v>
      </c>
      <c r="B98" s="4" t="s">
        <v>5</v>
      </c>
      <c r="C98" s="29" t="s">
        <v>348</v>
      </c>
      <c r="D98" s="489">
        <v>7</v>
      </c>
      <c r="E98" s="489">
        <v>9.33</v>
      </c>
      <c r="F98" s="56" t="s">
        <v>659</v>
      </c>
      <c r="G98" s="56"/>
      <c r="H98" s="55"/>
      <c r="I98" s="55"/>
      <c r="J98" s="79"/>
      <c r="K98" s="79"/>
    </row>
    <row r="99" spans="1:11">
      <c r="A99" s="3">
        <v>2015</v>
      </c>
      <c r="B99" s="4" t="s">
        <v>5</v>
      </c>
      <c r="C99" s="29" t="s">
        <v>348</v>
      </c>
      <c r="D99" s="489">
        <v>20</v>
      </c>
      <c r="E99" s="489">
        <v>7.55</v>
      </c>
      <c r="F99" s="56" t="s">
        <v>660</v>
      </c>
      <c r="G99" s="56"/>
      <c r="H99" s="55"/>
      <c r="I99" s="55"/>
      <c r="J99" s="79"/>
      <c r="K99" s="79"/>
    </row>
    <row r="100" spans="1:11">
      <c r="A100" s="3">
        <v>2015</v>
      </c>
      <c r="B100" s="4" t="s">
        <v>54</v>
      </c>
      <c r="C100" s="29" t="s">
        <v>644</v>
      </c>
      <c r="D100" s="19">
        <v>3</v>
      </c>
      <c r="E100" s="757">
        <v>9.76</v>
      </c>
      <c r="F100" s="56"/>
      <c r="G100" s="56"/>
      <c r="H100" s="55"/>
      <c r="I100" s="55"/>
      <c r="J100" s="79" t="s">
        <v>666</v>
      </c>
      <c r="K100" s="79" t="s">
        <v>619</v>
      </c>
    </row>
    <row r="101" spans="1:11">
      <c r="A101" s="3">
        <v>2015</v>
      </c>
      <c r="B101" s="4" t="s">
        <v>514</v>
      </c>
      <c r="C101" s="29" t="s">
        <v>645</v>
      </c>
      <c r="D101" s="489">
        <v>7</v>
      </c>
      <c r="E101" s="565">
        <v>9.19</v>
      </c>
      <c r="F101" s="56"/>
      <c r="G101" s="56"/>
      <c r="H101" s="55"/>
      <c r="I101" s="55"/>
      <c r="J101" s="79"/>
      <c r="K101" s="79"/>
    </row>
    <row r="102" spans="1:11">
      <c r="A102" s="3">
        <v>2016</v>
      </c>
      <c r="B102" s="4" t="s">
        <v>5</v>
      </c>
      <c r="C102" s="29" t="s">
        <v>24</v>
      </c>
      <c r="D102" s="489">
        <v>9</v>
      </c>
      <c r="E102" s="565">
        <v>8.77</v>
      </c>
      <c r="F102" s="56"/>
      <c r="G102" s="56" t="s">
        <v>676</v>
      </c>
      <c r="H102" s="55"/>
      <c r="I102" s="55"/>
      <c r="J102" s="79"/>
      <c r="K102" s="79"/>
    </row>
    <row r="103" spans="1:11">
      <c r="A103" s="3">
        <v>2016</v>
      </c>
      <c r="B103" s="4" t="s">
        <v>5</v>
      </c>
      <c r="C103" s="29" t="s">
        <v>24</v>
      </c>
      <c r="D103" s="489">
        <v>5</v>
      </c>
      <c r="E103" s="565">
        <v>9.3800000000000008</v>
      </c>
      <c r="F103" s="56" t="s">
        <v>677</v>
      </c>
      <c r="G103" s="56"/>
      <c r="H103" s="55"/>
      <c r="I103" s="55"/>
      <c r="J103" s="79"/>
      <c r="K103" s="79"/>
    </row>
    <row r="104" spans="1:11">
      <c r="A104" s="3">
        <v>2016</v>
      </c>
      <c r="B104" s="4" t="s">
        <v>5</v>
      </c>
      <c r="C104" s="29" t="s">
        <v>24</v>
      </c>
      <c r="D104" s="489">
        <v>16</v>
      </c>
      <c r="E104" s="565">
        <v>7.9</v>
      </c>
      <c r="F104" s="56" t="s">
        <v>678</v>
      </c>
      <c r="G104" s="56"/>
      <c r="H104" s="55"/>
      <c r="I104" s="55"/>
      <c r="J104" s="79"/>
      <c r="K104" s="79"/>
    </row>
    <row r="105" spans="1:11">
      <c r="A105" s="3">
        <v>2016</v>
      </c>
      <c r="B105" s="4" t="s">
        <v>684</v>
      </c>
      <c r="C105" s="29" t="s">
        <v>42</v>
      </c>
      <c r="D105" s="489">
        <v>9</v>
      </c>
      <c r="E105" s="565">
        <v>8.7200000000000006</v>
      </c>
      <c r="F105" s="56"/>
      <c r="G105" s="56"/>
      <c r="H105" s="55"/>
      <c r="I105" s="55"/>
      <c r="J105" s="79" t="s">
        <v>686</v>
      </c>
      <c r="K105" s="79" t="s">
        <v>685</v>
      </c>
    </row>
    <row r="106" spans="1:11">
      <c r="A106" s="3">
        <v>2016</v>
      </c>
      <c r="B106" s="4" t="s">
        <v>689</v>
      </c>
      <c r="C106" s="681" t="s">
        <v>690</v>
      </c>
      <c r="D106" s="19">
        <v>3</v>
      </c>
      <c r="E106" s="565">
        <v>9.07</v>
      </c>
      <c r="F106" s="56"/>
      <c r="G106" s="56"/>
      <c r="H106" s="55"/>
      <c r="I106" s="55"/>
      <c r="J106" s="79"/>
      <c r="K106" s="79"/>
    </row>
    <row r="107" spans="1:11">
      <c r="A107" s="3">
        <v>2016</v>
      </c>
      <c r="B107" s="4" t="s">
        <v>691</v>
      </c>
      <c r="C107" s="681" t="s">
        <v>692</v>
      </c>
      <c r="D107" s="477">
        <v>2</v>
      </c>
      <c r="E107" s="565">
        <v>9.6199999999999992</v>
      </c>
      <c r="F107" s="56"/>
      <c r="G107" s="56"/>
      <c r="H107" s="55"/>
      <c r="I107" s="55"/>
      <c r="J107" s="79"/>
      <c r="K107" s="79"/>
    </row>
    <row r="108" spans="1:11">
      <c r="A108" s="3">
        <v>2017</v>
      </c>
      <c r="B108" s="4" t="s">
        <v>684</v>
      </c>
      <c r="C108" s="681" t="s">
        <v>23</v>
      </c>
      <c r="D108" s="489">
        <v>5</v>
      </c>
      <c r="E108" s="565">
        <v>8.69</v>
      </c>
      <c r="F108" s="56"/>
      <c r="G108" s="56"/>
      <c r="H108" s="55"/>
      <c r="I108" s="55"/>
      <c r="J108" s="79" t="s">
        <v>710</v>
      </c>
      <c r="K108" s="79" t="s">
        <v>593</v>
      </c>
    </row>
    <row r="109" spans="1:11">
      <c r="A109" s="3">
        <v>2017</v>
      </c>
      <c r="B109" s="4" t="s">
        <v>684</v>
      </c>
      <c r="C109" s="681" t="s">
        <v>23</v>
      </c>
      <c r="D109" s="489">
        <v>12</v>
      </c>
      <c r="E109" s="565">
        <v>8.2899999999999991</v>
      </c>
      <c r="F109" s="56"/>
      <c r="G109" s="56"/>
      <c r="H109" s="55"/>
      <c r="I109" s="55"/>
      <c r="J109" s="79" t="s">
        <v>711</v>
      </c>
      <c r="K109" s="79" t="s">
        <v>712</v>
      </c>
    </row>
    <row r="110" spans="1:11">
      <c r="A110" s="3">
        <v>2017</v>
      </c>
      <c r="B110" s="4" t="s">
        <v>5</v>
      </c>
      <c r="C110" s="681" t="s">
        <v>113</v>
      </c>
      <c r="D110" s="489">
        <v>8</v>
      </c>
      <c r="E110" s="565">
        <v>8.83</v>
      </c>
      <c r="F110" s="56"/>
      <c r="G110" s="56" t="s">
        <v>715</v>
      </c>
      <c r="H110" s="55"/>
      <c r="I110" s="55"/>
      <c r="J110" s="79"/>
      <c r="K110" s="79"/>
    </row>
    <row r="111" spans="1:11">
      <c r="A111" s="3">
        <v>2017</v>
      </c>
      <c r="B111" s="4" t="s">
        <v>5</v>
      </c>
      <c r="C111" s="681" t="s">
        <v>113</v>
      </c>
      <c r="D111" s="489">
        <v>9</v>
      </c>
      <c r="E111" s="565">
        <v>8.92</v>
      </c>
      <c r="F111" s="56" t="s">
        <v>716</v>
      </c>
      <c r="G111" s="56"/>
      <c r="H111" s="55"/>
      <c r="I111" s="55"/>
      <c r="J111" s="79"/>
      <c r="K111" s="79"/>
    </row>
    <row r="112" spans="1:11">
      <c r="A112" s="3">
        <v>2017</v>
      </c>
      <c r="B112" s="4" t="s">
        <v>5</v>
      </c>
      <c r="C112" s="681" t="s">
        <v>113</v>
      </c>
      <c r="D112" s="489">
        <v>18</v>
      </c>
      <c r="E112" s="565">
        <v>8.16</v>
      </c>
      <c r="F112" s="56" t="s">
        <v>717</v>
      </c>
      <c r="G112" s="56"/>
      <c r="H112" s="55"/>
      <c r="I112" s="55"/>
      <c r="J112" s="79"/>
      <c r="K112" s="79"/>
    </row>
    <row r="113" spans="1:11">
      <c r="A113" s="3">
        <v>2017</v>
      </c>
      <c r="B113" s="4" t="s">
        <v>17</v>
      </c>
      <c r="C113" s="681" t="s">
        <v>708</v>
      </c>
      <c r="D113" s="19">
        <v>3</v>
      </c>
      <c r="E113" s="565">
        <v>9.23</v>
      </c>
      <c r="F113" s="56"/>
      <c r="G113" s="56"/>
      <c r="H113" s="55"/>
      <c r="I113" s="55"/>
      <c r="J113" s="79"/>
      <c r="K113" s="79"/>
    </row>
    <row r="114" spans="1:11">
      <c r="A114" s="3">
        <v>2017</v>
      </c>
      <c r="B114" s="4" t="s">
        <v>19</v>
      </c>
      <c r="C114" s="681" t="s">
        <v>709</v>
      </c>
      <c r="D114" s="602">
        <v>1</v>
      </c>
      <c r="E114" s="565">
        <v>9.5500000000000007</v>
      </c>
      <c r="F114" s="56"/>
      <c r="G114" s="56"/>
      <c r="H114" s="55"/>
      <c r="I114" s="55"/>
      <c r="J114" s="79"/>
      <c r="K114" s="79"/>
    </row>
    <row r="115" spans="1:11">
      <c r="A115" s="3">
        <v>2018</v>
      </c>
      <c r="B115" s="4" t="s">
        <v>5</v>
      </c>
      <c r="C115" s="681" t="s">
        <v>44</v>
      </c>
      <c r="D115" s="489">
        <v>13</v>
      </c>
      <c r="E115" s="489">
        <v>9.08</v>
      </c>
      <c r="F115" s="56"/>
      <c r="G115" s="56" t="s">
        <v>741</v>
      </c>
      <c r="H115" s="55"/>
      <c r="I115" s="55"/>
      <c r="J115" s="79"/>
      <c r="K115" s="79"/>
    </row>
    <row r="116" spans="1:11">
      <c r="A116" s="3">
        <v>2018</v>
      </c>
      <c r="B116" s="4" t="s">
        <v>5</v>
      </c>
      <c r="C116" s="681" t="s">
        <v>44</v>
      </c>
      <c r="D116" s="489">
        <v>8</v>
      </c>
      <c r="E116" s="489">
        <v>9.09</v>
      </c>
      <c r="F116" s="56" t="s">
        <v>742</v>
      </c>
      <c r="G116" s="56"/>
      <c r="H116" s="55"/>
      <c r="I116" s="55"/>
      <c r="J116" s="79"/>
      <c r="K116" s="79"/>
    </row>
    <row r="117" spans="1:11">
      <c r="A117" s="3">
        <v>2018</v>
      </c>
      <c r="B117" s="4" t="s">
        <v>5</v>
      </c>
      <c r="C117" s="681" t="s">
        <v>44</v>
      </c>
      <c r="D117" s="489">
        <v>21</v>
      </c>
      <c r="E117" s="489">
        <v>7.71</v>
      </c>
      <c r="F117" s="56" t="s">
        <v>743</v>
      </c>
      <c r="G117" s="56"/>
      <c r="H117" s="55"/>
      <c r="I117" s="55"/>
      <c r="J117" s="79"/>
      <c r="K117" s="79"/>
    </row>
    <row r="118" spans="1:11">
      <c r="A118" s="3">
        <v>2018</v>
      </c>
      <c r="B118" s="4" t="s">
        <v>684</v>
      </c>
      <c r="C118" s="681" t="s">
        <v>99</v>
      </c>
      <c r="D118" s="602">
        <v>1</v>
      </c>
      <c r="E118" s="489">
        <v>9.36</v>
      </c>
      <c r="F118" s="56"/>
      <c r="G118" s="56"/>
      <c r="H118" s="55"/>
      <c r="I118" s="55"/>
      <c r="J118" s="56" t="s">
        <v>746</v>
      </c>
      <c r="K118" s="79" t="s">
        <v>619</v>
      </c>
    </row>
    <row r="119" spans="1:11">
      <c r="A119" s="3">
        <v>2018</v>
      </c>
      <c r="B119" s="4" t="s">
        <v>684</v>
      </c>
      <c r="C119" s="681" t="s">
        <v>99</v>
      </c>
      <c r="D119" s="489">
        <v>9</v>
      </c>
      <c r="E119" s="565">
        <v>8.23</v>
      </c>
      <c r="F119" s="56"/>
      <c r="G119" s="56"/>
      <c r="H119" s="55"/>
      <c r="I119" s="55"/>
      <c r="J119" s="56" t="s">
        <v>747</v>
      </c>
      <c r="K119" s="79" t="s">
        <v>712</v>
      </c>
    </row>
    <row r="120" spans="1:11">
      <c r="A120" s="3">
        <v>2018</v>
      </c>
      <c r="B120" s="4" t="s">
        <v>28</v>
      </c>
      <c r="C120" s="681" t="s">
        <v>754</v>
      </c>
      <c r="D120" s="602">
        <v>1</v>
      </c>
      <c r="E120" s="489">
        <v>9.35</v>
      </c>
      <c r="F120" s="56"/>
      <c r="G120" s="56"/>
      <c r="H120" s="55"/>
      <c r="I120" s="55"/>
      <c r="J120" s="79"/>
      <c r="K120" s="79"/>
    </row>
    <row r="121" spans="1:11">
      <c r="A121" s="3">
        <v>2019</v>
      </c>
      <c r="B121" s="4" t="s">
        <v>760</v>
      </c>
      <c r="C121" s="681" t="s">
        <v>758</v>
      </c>
      <c r="D121" s="602">
        <v>1</v>
      </c>
      <c r="E121" s="489">
        <v>9.16</v>
      </c>
      <c r="F121" s="56"/>
      <c r="G121" s="56"/>
      <c r="H121" s="55"/>
      <c r="I121" s="55"/>
      <c r="J121" s="79"/>
      <c r="K121" s="79" t="s">
        <v>761</v>
      </c>
    </row>
    <row r="122" spans="1:11">
      <c r="A122" s="3">
        <v>2019</v>
      </c>
      <c r="B122" s="4" t="s">
        <v>5</v>
      </c>
      <c r="C122" s="681" t="s">
        <v>16</v>
      </c>
      <c r="D122" s="489">
        <v>17</v>
      </c>
      <c r="E122" s="489">
        <v>8.5500000000000007</v>
      </c>
      <c r="F122" s="56"/>
      <c r="G122" s="56" t="s">
        <v>762</v>
      </c>
      <c r="H122" s="55"/>
      <c r="I122" s="55"/>
      <c r="J122" s="79"/>
      <c r="K122" s="79"/>
    </row>
    <row r="123" spans="1:11">
      <c r="A123" s="3">
        <v>2019</v>
      </c>
      <c r="B123" s="4" t="s">
        <v>5</v>
      </c>
      <c r="C123" s="681" t="s">
        <v>16</v>
      </c>
      <c r="D123" s="489">
        <v>18</v>
      </c>
      <c r="E123" s="489">
        <v>8.14</v>
      </c>
      <c r="F123" s="56" t="s">
        <v>763</v>
      </c>
      <c r="G123" s="56"/>
      <c r="H123" s="55"/>
      <c r="I123" s="55"/>
      <c r="J123" s="79"/>
      <c r="K123" s="79"/>
    </row>
    <row r="124" spans="1:11">
      <c r="A124" s="3">
        <v>2019</v>
      </c>
      <c r="B124" s="4" t="s">
        <v>5</v>
      </c>
      <c r="C124" s="681" t="s">
        <v>16</v>
      </c>
      <c r="D124" s="489">
        <v>9</v>
      </c>
      <c r="E124" s="489">
        <v>8.92</v>
      </c>
      <c r="F124" s="56" t="s">
        <v>764</v>
      </c>
      <c r="G124" s="56"/>
      <c r="H124" s="55"/>
      <c r="I124" s="55"/>
      <c r="J124" s="79"/>
      <c r="K124" s="79"/>
    </row>
    <row r="125" spans="1:11">
      <c r="A125" s="3">
        <v>2019</v>
      </c>
      <c r="B125" s="4" t="s">
        <v>13</v>
      </c>
      <c r="C125" s="681" t="s">
        <v>181</v>
      </c>
      <c r="D125" s="602">
        <v>1</v>
      </c>
      <c r="E125" s="758">
        <v>9.98</v>
      </c>
      <c r="F125" s="56"/>
      <c r="G125" s="56"/>
      <c r="H125" s="55"/>
      <c r="I125" s="55"/>
      <c r="J125" s="79"/>
      <c r="K125" s="79" t="s">
        <v>332</v>
      </c>
    </row>
    <row r="126" spans="1:11">
      <c r="A126" s="3">
        <v>2019</v>
      </c>
      <c r="B126" s="4"/>
      <c r="C126" s="681"/>
      <c r="D126" s="489"/>
      <c r="E126" s="489"/>
      <c r="F126" s="56"/>
      <c r="G126" s="56"/>
      <c r="H126" s="55"/>
      <c r="I126" s="55"/>
      <c r="J126" s="79"/>
      <c r="K126" s="79"/>
    </row>
    <row r="128" spans="1:11">
      <c r="A128" s="10"/>
      <c r="B128" s="10"/>
      <c r="C128" s="10"/>
      <c r="D128" s="40" t="s">
        <v>7</v>
      </c>
      <c r="E128" s="9">
        <f>SUM(E26:E126)/COUNT(E27:E126)</f>
        <v>8.7969696969696987</v>
      </c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27" t="s">
        <v>10</v>
      </c>
      <c r="B131" s="28">
        <v>43626</v>
      </c>
      <c r="C131" s="12"/>
      <c r="D131" s="28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379" t="s">
        <v>508</v>
      </c>
      <c r="C133" s="10"/>
      <c r="D133" s="10"/>
      <c r="E133" s="10"/>
    </row>
    <row r="134" spans="1:5">
      <c r="A134" s="10"/>
      <c r="B134" s="380" t="s">
        <v>509</v>
      </c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  <row r="239" spans="1:5">
      <c r="A239" s="10"/>
      <c r="B239" s="10"/>
      <c r="C239" s="10"/>
      <c r="D239" s="10"/>
      <c r="E239" s="10"/>
    </row>
    <row r="240" spans="1:5">
      <c r="A240" s="10"/>
      <c r="B240" s="10"/>
      <c r="C240" s="10"/>
      <c r="D240" s="10"/>
      <c r="E240" s="10"/>
    </row>
    <row r="241" spans="1:5">
      <c r="A241" s="10"/>
      <c r="B241" s="10"/>
      <c r="C241" s="10"/>
      <c r="D241" s="10"/>
      <c r="E241" s="10"/>
    </row>
    <row r="242" spans="1:5">
      <c r="A242" s="10"/>
      <c r="B242" s="10"/>
      <c r="C242" s="10"/>
      <c r="D242" s="10"/>
      <c r="E242" s="10"/>
    </row>
    <row r="243" spans="1:5">
      <c r="A243" s="10"/>
      <c r="B243" s="10"/>
      <c r="C243" s="10"/>
      <c r="D243" s="10"/>
      <c r="E243" s="10"/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  <row r="247" spans="1:5">
      <c r="A247" s="10"/>
      <c r="B247" s="10"/>
      <c r="C247" s="10"/>
      <c r="D247" s="10"/>
      <c r="E247" s="10"/>
    </row>
    <row r="248" spans="1:5">
      <c r="A248" s="10"/>
      <c r="B248" s="10"/>
      <c r="C248" s="10"/>
      <c r="D248" s="10"/>
      <c r="E248" s="10"/>
    </row>
    <row r="249" spans="1:5">
      <c r="A249" s="10"/>
      <c r="B249" s="10"/>
      <c r="C249" s="10"/>
      <c r="D249" s="10"/>
      <c r="E249" s="10"/>
    </row>
    <row r="250" spans="1:5">
      <c r="A250" s="10"/>
      <c r="B250" s="10"/>
      <c r="C250" s="10"/>
      <c r="D250" s="10"/>
      <c r="E250" s="10"/>
    </row>
    <row r="251" spans="1:5">
      <c r="A251" s="10"/>
      <c r="B251" s="10"/>
      <c r="C251" s="10"/>
      <c r="D251" s="10"/>
      <c r="E251" s="10"/>
    </row>
    <row r="252" spans="1:5">
      <c r="A252" s="10"/>
      <c r="B252" s="10"/>
      <c r="C252" s="10"/>
      <c r="D252" s="10"/>
      <c r="E252" s="10"/>
    </row>
    <row r="253" spans="1:5">
      <c r="A253" s="10"/>
      <c r="B253" s="10"/>
      <c r="C253" s="10"/>
      <c r="D253" s="10"/>
      <c r="E253" s="10"/>
    </row>
    <row r="254" spans="1:5">
      <c r="A254" s="10"/>
      <c r="B254" s="10"/>
      <c r="C254" s="10"/>
      <c r="D254" s="10"/>
      <c r="E254" s="10"/>
    </row>
    <row r="255" spans="1:5">
      <c r="A255" s="10"/>
      <c r="B255" s="10"/>
      <c r="C255" s="10"/>
      <c r="D255" s="10"/>
      <c r="E255" s="10"/>
    </row>
    <row r="256" spans="1:5">
      <c r="A256" s="10"/>
      <c r="B256" s="10"/>
      <c r="C256" s="10"/>
      <c r="D256" s="10"/>
      <c r="E256" s="10"/>
    </row>
    <row r="257" spans="1:5">
      <c r="A257" s="10"/>
      <c r="B257" s="10"/>
      <c r="C257" s="10"/>
      <c r="D257" s="10"/>
      <c r="E257" s="10"/>
    </row>
    <row r="258" spans="1:5">
      <c r="A258" s="10"/>
      <c r="B258" s="10"/>
      <c r="C258" s="10"/>
      <c r="D258" s="10"/>
      <c r="E258" s="10"/>
    </row>
    <row r="259" spans="1:5">
      <c r="A259" s="10"/>
      <c r="B259" s="10"/>
      <c r="C259" s="10"/>
      <c r="D259" s="10"/>
      <c r="E259" s="10"/>
    </row>
    <row r="260" spans="1:5">
      <c r="A260" s="10"/>
      <c r="B260" s="10"/>
      <c r="C260" s="10"/>
      <c r="D260" s="10"/>
      <c r="E260" s="10"/>
    </row>
    <row r="261" spans="1:5">
      <c r="A261" s="10"/>
      <c r="B261" s="10"/>
      <c r="C261" s="10"/>
      <c r="D261" s="10"/>
      <c r="E261" s="10"/>
    </row>
    <row r="262" spans="1:5">
      <c r="A262" s="10"/>
      <c r="B262" s="10"/>
      <c r="C262" s="10"/>
      <c r="D262" s="10"/>
      <c r="E262" s="10"/>
    </row>
    <row r="263" spans="1:5">
      <c r="A263" s="10"/>
      <c r="B263" s="10"/>
      <c r="C263" s="10"/>
      <c r="D263" s="10"/>
      <c r="E263" s="10"/>
    </row>
    <row r="264" spans="1:5">
      <c r="A264" s="10"/>
      <c r="B264" s="10"/>
      <c r="C264" s="10"/>
      <c r="D264" s="10"/>
      <c r="E264" s="10"/>
    </row>
    <row r="265" spans="1:5">
      <c r="A265" s="10"/>
      <c r="B265" s="10"/>
      <c r="C265" s="10"/>
      <c r="D265" s="10"/>
      <c r="E265" s="10"/>
    </row>
    <row r="266" spans="1:5">
      <c r="A266" s="10"/>
      <c r="B266" s="10"/>
      <c r="C266" s="10"/>
      <c r="D266" s="10"/>
      <c r="E266" s="10"/>
    </row>
    <row r="267" spans="1:5">
      <c r="A267" s="10"/>
      <c r="B267" s="10"/>
      <c r="C267" s="10"/>
      <c r="D267" s="10"/>
      <c r="E267" s="10"/>
    </row>
    <row r="268" spans="1:5">
      <c r="A268" s="10"/>
      <c r="B268" s="10"/>
      <c r="C268" s="10"/>
      <c r="D268" s="10"/>
      <c r="E268" s="10"/>
    </row>
    <row r="269" spans="1:5">
      <c r="A269" s="10"/>
      <c r="B269" s="10"/>
      <c r="C269" s="10"/>
      <c r="D269" s="10"/>
      <c r="E269" s="10"/>
    </row>
    <row r="270" spans="1:5">
      <c r="A270" s="10"/>
      <c r="B270" s="10"/>
      <c r="C270" s="10"/>
      <c r="D270" s="10"/>
      <c r="E270" s="10"/>
    </row>
    <row r="271" spans="1:5">
      <c r="A271" s="10"/>
      <c r="B271" s="10"/>
      <c r="C271" s="10"/>
      <c r="D271" s="10"/>
      <c r="E271" s="10"/>
    </row>
    <row r="272" spans="1:5">
      <c r="A272" s="10"/>
      <c r="B272" s="10"/>
      <c r="C272" s="10"/>
      <c r="D272" s="10"/>
      <c r="E272" s="10"/>
    </row>
    <row r="273" spans="1:5">
      <c r="A273" s="10"/>
      <c r="B273" s="10"/>
      <c r="C273" s="10"/>
      <c r="D273" s="10"/>
      <c r="E273" s="10"/>
    </row>
    <row r="274" spans="1:5">
      <c r="A274" s="10"/>
      <c r="B274" s="10"/>
      <c r="C274" s="10"/>
      <c r="D274" s="10"/>
      <c r="E274" s="10"/>
    </row>
    <row r="275" spans="1:5">
      <c r="A275" s="10"/>
      <c r="B275" s="10"/>
      <c r="C275" s="10"/>
      <c r="D275" s="10"/>
      <c r="E275" s="10"/>
    </row>
    <row r="276" spans="1:5">
      <c r="A276" s="10"/>
      <c r="B276" s="10"/>
      <c r="C276" s="10"/>
      <c r="D276" s="10"/>
      <c r="E276" s="10"/>
    </row>
    <row r="277" spans="1:5">
      <c r="A277" s="10"/>
      <c r="B277" s="10"/>
      <c r="C277" s="10"/>
      <c r="D277" s="10"/>
      <c r="E277" s="10"/>
    </row>
    <row r="278" spans="1:5">
      <c r="A278" s="10"/>
      <c r="B278" s="10"/>
      <c r="C278" s="10"/>
      <c r="D278" s="10"/>
      <c r="E278" s="10"/>
    </row>
    <row r="279" spans="1:5">
      <c r="A279" s="10"/>
      <c r="B279" s="10"/>
      <c r="C279" s="10"/>
      <c r="D279" s="10"/>
      <c r="E279" s="10"/>
    </row>
    <row r="280" spans="1:5">
      <c r="A280" s="10"/>
      <c r="B280" s="10"/>
      <c r="C280" s="10"/>
      <c r="D280" s="10"/>
      <c r="E280" s="10"/>
    </row>
    <row r="281" spans="1:5">
      <c r="A281" s="10"/>
      <c r="B281" s="10"/>
      <c r="C281" s="10"/>
      <c r="D281" s="10"/>
      <c r="E281" s="10"/>
    </row>
    <row r="282" spans="1:5">
      <c r="A282" s="10"/>
      <c r="B282" s="10"/>
      <c r="C282" s="10"/>
      <c r="D282" s="10"/>
      <c r="E282" s="10"/>
    </row>
    <row r="283" spans="1:5">
      <c r="A283" s="10"/>
      <c r="B283" s="10"/>
      <c r="C283" s="10"/>
      <c r="D283" s="10"/>
      <c r="E283" s="10"/>
    </row>
    <row r="284" spans="1:5">
      <c r="A284" s="10"/>
      <c r="B284" s="10"/>
      <c r="C284" s="10"/>
      <c r="D284" s="10"/>
      <c r="E284" s="10"/>
    </row>
    <row r="285" spans="1:5">
      <c r="A285" s="10"/>
      <c r="B285" s="10"/>
      <c r="C285" s="10"/>
      <c r="D285" s="10"/>
      <c r="E285" s="10"/>
    </row>
    <row r="286" spans="1:5">
      <c r="A286" s="10"/>
      <c r="B286" s="10"/>
      <c r="C286" s="10"/>
      <c r="D286" s="10"/>
      <c r="E286" s="10"/>
    </row>
    <row r="287" spans="1:5">
      <c r="A287" s="10"/>
      <c r="B287" s="10"/>
      <c r="C287" s="10"/>
      <c r="D287" s="10"/>
      <c r="E287" s="10"/>
    </row>
    <row r="288" spans="1:5">
      <c r="A288" s="10"/>
      <c r="B288" s="10"/>
      <c r="C288" s="10"/>
      <c r="D288" s="10"/>
      <c r="E288" s="10"/>
    </row>
    <row r="289" spans="1:5">
      <c r="A289" s="10"/>
      <c r="B289" s="10"/>
      <c r="C289" s="10"/>
      <c r="D289" s="10"/>
      <c r="E289" s="10"/>
    </row>
    <row r="290" spans="1:5">
      <c r="A290" s="10"/>
      <c r="B290" s="10"/>
      <c r="C290" s="10"/>
      <c r="D290" s="10"/>
      <c r="E290" s="10"/>
    </row>
    <row r="291" spans="1:5">
      <c r="A291" s="10"/>
      <c r="B291" s="10"/>
      <c r="C291" s="10"/>
      <c r="D291" s="10"/>
      <c r="E291" s="10"/>
    </row>
    <row r="292" spans="1:5">
      <c r="A292" s="10"/>
      <c r="B292" s="10"/>
      <c r="C292" s="10"/>
      <c r="D292" s="10"/>
      <c r="E292" s="10"/>
    </row>
    <row r="293" spans="1:5">
      <c r="A293" s="10"/>
      <c r="B293" s="10"/>
      <c r="C293" s="10"/>
      <c r="D293" s="10"/>
      <c r="E293" s="10"/>
    </row>
    <row r="294" spans="1:5">
      <c r="A294" s="10"/>
      <c r="B294" s="10"/>
      <c r="C294" s="10"/>
      <c r="D294" s="10"/>
      <c r="E294" s="10"/>
    </row>
    <row r="295" spans="1:5">
      <c r="A295" s="10"/>
      <c r="B295" s="10"/>
      <c r="C295" s="10"/>
      <c r="D295" s="10"/>
      <c r="E295" s="10"/>
    </row>
    <row r="296" spans="1:5">
      <c r="A296" s="10"/>
      <c r="B296" s="10"/>
      <c r="C296" s="10"/>
      <c r="D296" s="10"/>
      <c r="E296" s="10"/>
    </row>
    <row r="297" spans="1:5">
      <c r="A297" s="10"/>
      <c r="B297" s="10"/>
      <c r="C297" s="10"/>
      <c r="D297" s="10"/>
      <c r="E297" s="10"/>
    </row>
    <row r="298" spans="1:5">
      <c r="A298" s="10"/>
      <c r="B298" s="10"/>
      <c r="C298" s="10"/>
      <c r="D298" s="10"/>
      <c r="E298" s="10"/>
    </row>
    <row r="299" spans="1:5">
      <c r="A299" s="10"/>
      <c r="B299" s="10"/>
      <c r="C299" s="10"/>
      <c r="D299" s="10"/>
      <c r="E299" s="10"/>
    </row>
    <row r="300" spans="1:5">
      <c r="A300" s="10"/>
      <c r="B300" s="10"/>
      <c r="C300" s="10"/>
      <c r="D300" s="10"/>
      <c r="E300" s="10"/>
    </row>
    <row r="301" spans="1:5">
      <c r="A301" s="10"/>
      <c r="B301" s="10"/>
      <c r="C301" s="10"/>
      <c r="D301" s="10"/>
      <c r="E301" s="10"/>
    </row>
    <row r="302" spans="1:5">
      <c r="A302" s="10"/>
      <c r="B302" s="10"/>
      <c r="C302" s="10"/>
      <c r="D302" s="10"/>
      <c r="E302" s="10"/>
    </row>
    <row r="303" spans="1:5">
      <c r="A303" s="10"/>
      <c r="B303" s="10"/>
      <c r="C303" s="10"/>
      <c r="D303" s="10"/>
      <c r="E303" s="10"/>
    </row>
    <row r="304" spans="1:5">
      <c r="A304" s="10"/>
      <c r="B304" s="10"/>
      <c r="C304" s="10"/>
      <c r="D304" s="10"/>
      <c r="E304" s="10"/>
    </row>
    <row r="305" spans="1:5">
      <c r="A305" s="10"/>
      <c r="B305" s="10"/>
      <c r="C305" s="10"/>
      <c r="D305" s="10"/>
      <c r="E305" s="10"/>
    </row>
    <row r="306" spans="1:5">
      <c r="A306" s="10"/>
      <c r="B306" s="10"/>
      <c r="C306" s="10"/>
      <c r="D306" s="10"/>
      <c r="E306" s="10"/>
    </row>
    <row r="307" spans="1:5">
      <c r="A307" s="10"/>
      <c r="B307" s="10"/>
      <c r="C307" s="10"/>
      <c r="D307" s="10"/>
      <c r="E307" s="10"/>
    </row>
    <row r="308" spans="1:5">
      <c r="A308" s="10"/>
      <c r="B308" s="10"/>
      <c r="C308" s="10"/>
      <c r="D308" s="10"/>
      <c r="E308" s="10"/>
    </row>
    <row r="309" spans="1:5">
      <c r="A309" s="10"/>
      <c r="B309" s="10"/>
      <c r="C309" s="10"/>
      <c r="D309" s="10"/>
      <c r="E309" s="10"/>
    </row>
    <row r="310" spans="1:5">
      <c r="A310" s="10"/>
      <c r="B310" s="10"/>
      <c r="C310" s="10"/>
      <c r="D310" s="10"/>
      <c r="E310" s="10"/>
    </row>
    <row r="311" spans="1:5">
      <c r="A311" s="10"/>
      <c r="B311" s="10"/>
      <c r="C311" s="10"/>
      <c r="D311" s="10"/>
      <c r="E311" s="10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0"/>
  <dimension ref="A1:G234"/>
  <sheetViews>
    <sheetView topLeftCell="A85" workbookViewId="0">
      <selection activeCell="J89" sqref="J89"/>
    </sheetView>
  </sheetViews>
  <sheetFormatPr baseColWidth="10" defaultRowHeight="12.75"/>
  <cols>
    <col min="1" max="1" width="11.42578125" customWidth="1"/>
    <col min="2" max="2" width="22.85546875" customWidth="1"/>
    <col min="3" max="3" width="20.7109375" bestFit="1" customWidth="1"/>
  </cols>
  <sheetData>
    <row r="1" spans="1:7" ht="20.25" thickBot="1">
      <c r="A1" s="861" t="s">
        <v>202</v>
      </c>
      <c r="B1" s="862"/>
      <c r="C1" s="862"/>
      <c r="D1" s="862"/>
      <c r="E1" s="862"/>
      <c r="F1" s="61"/>
      <c r="G1" s="62"/>
    </row>
    <row r="4" spans="1:7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214</v>
      </c>
      <c r="G4" s="1" t="s">
        <v>213</v>
      </c>
    </row>
    <row r="5" spans="1:7">
      <c r="A5" s="3">
        <v>1994</v>
      </c>
      <c r="B5" s="4" t="s">
        <v>5</v>
      </c>
      <c r="C5" s="5" t="s">
        <v>98</v>
      </c>
      <c r="D5" s="6">
        <v>13</v>
      </c>
      <c r="E5" s="17">
        <v>7.35</v>
      </c>
      <c r="F5" s="56" t="s">
        <v>221</v>
      </c>
      <c r="G5" s="55"/>
    </row>
    <row r="6" spans="1:7">
      <c r="A6" s="3">
        <v>1998</v>
      </c>
      <c r="B6" s="4" t="s">
        <v>5</v>
      </c>
      <c r="C6" s="5" t="s">
        <v>24</v>
      </c>
      <c r="D6" s="6">
        <v>10</v>
      </c>
      <c r="E6" s="17">
        <v>8.7100000000000009</v>
      </c>
      <c r="F6" s="56" t="s">
        <v>220</v>
      </c>
      <c r="G6" s="55"/>
    </row>
    <row r="7" spans="1:7">
      <c r="A7" s="3">
        <v>1998</v>
      </c>
      <c r="B7" s="4" t="s">
        <v>58</v>
      </c>
      <c r="C7" s="4" t="s">
        <v>59</v>
      </c>
      <c r="D7" s="11">
        <v>1</v>
      </c>
      <c r="E7" s="6">
        <v>8.24</v>
      </c>
      <c r="F7" s="55"/>
      <c r="G7" s="55"/>
    </row>
    <row r="8" spans="1:7">
      <c r="A8" s="3">
        <v>1999</v>
      </c>
      <c r="B8" s="4" t="s">
        <v>5</v>
      </c>
      <c r="C8" s="5" t="s">
        <v>6</v>
      </c>
      <c r="D8" s="6">
        <v>15</v>
      </c>
      <c r="E8" s="24">
        <v>7</v>
      </c>
      <c r="F8" s="55"/>
      <c r="G8" s="56" t="s">
        <v>225</v>
      </c>
    </row>
    <row r="9" spans="1:7">
      <c r="A9" s="3">
        <v>1999</v>
      </c>
      <c r="B9" s="4" t="s">
        <v>60</v>
      </c>
      <c r="C9" s="4" t="s">
        <v>61</v>
      </c>
      <c r="D9" s="11">
        <v>1</v>
      </c>
      <c r="E9" s="6">
        <v>8.39</v>
      </c>
      <c r="F9" s="55"/>
      <c r="G9" s="55"/>
    </row>
    <row r="10" spans="1:7">
      <c r="A10" s="3">
        <v>2000</v>
      </c>
      <c r="B10" s="4" t="s">
        <v>45</v>
      </c>
      <c r="C10" s="4" t="s">
        <v>64</v>
      </c>
      <c r="D10" s="11">
        <v>1</v>
      </c>
      <c r="E10" s="17">
        <v>9.2200000000000006</v>
      </c>
      <c r="F10" s="55"/>
      <c r="G10" s="55"/>
    </row>
    <row r="11" spans="1:7">
      <c r="A11" s="3">
        <v>2001</v>
      </c>
      <c r="B11" s="4" t="s">
        <v>5</v>
      </c>
      <c r="C11" s="5" t="s">
        <v>6</v>
      </c>
      <c r="D11" s="6">
        <v>13</v>
      </c>
      <c r="E11" s="6">
        <v>7.97</v>
      </c>
      <c r="F11" s="55"/>
      <c r="G11" s="56" t="s">
        <v>231</v>
      </c>
    </row>
    <row r="12" spans="1:7">
      <c r="A12" s="3">
        <v>2001</v>
      </c>
      <c r="B12" s="4" t="s">
        <v>17</v>
      </c>
      <c r="C12" s="4" t="s">
        <v>65</v>
      </c>
      <c r="D12" s="18">
        <v>2</v>
      </c>
      <c r="E12" s="6">
        <v>7.15</v>
      </c>
      <c r="F12" s="55"/>
      <c r="G12" s="55"/>
    </row>
    <row r="13" spans="1:7">
      <c r="A13" s="3">
        <v>2001</v>
      </c>
      <c r="B13" s="4" t="s">
        <v>11</v>
      </c>
      <c r="C13" s="4" t="s">
        <v>12</v>
      </c>
      <c r="D13" s="18">
        <v>2</v>
      </c>
      <c r="E13" s="6">
        <v>7.92</v>
      </c>
      <c r="F13" s="55"/>
      <c r="G13" s="55"/>
    </row>
    <row r="14" spans="1:7">
      <c r="A14" s="3">
        <v>2002</v>
      </c>
      <c r="B14" s="4" t="s">
        <v>5</v>
      </c>
      <c r="C14" s="5" t="s">
        <v>115</v>
      </c>
      <c r="D14" s="6">
        <v>10</v>
      </c>
      <c r="E14" s="24">
        <v>8.4</v>
      </c>
      <c r="F14" s="56" t="s">
        <v>239</v>
      </c>
      <c r="G14" s="55"/>
    </row>
    <row r="15" spans="1:7">
      <c r="A15" s="3">
        <v>2003</v>
      </c>
      <c r="B15" s="4" t="s">
        <v>15</v>
      </c>
      <c r="C15" s="4" t="s">
        <v>16</v>
      </c>
      <c r="D15" s="18">
        <v>2</v>
      </c>
      <c r="E15" s="6">
        <v>8.83</v>
      </c>
      <c r="F15" s="55"/>
      <c r="G15" s="55"/>
    </row>
    <row r="16" spans="1:7">
      <c r="A16" s="3">
        <v>2003</v>
      </c>
      <c r="B16" s="4" t="s">
        <v>17</v>
      </c>
      <c r="C16" s="4" t="s">
        <v>18</v>
      </c>
      <c r="D16" s="6">
        <v>4</v>
      </c>
      <c r="E16" s="17">
        <v>9.31</v>
      </c>
      <c r="F16" s="55"/>
      <c r="G16" s="55"/>
    </row>
    <row r="17" spans="1:7">
      <c r="A17" s="3">
        <v>2004</v>
      </c>
      <c r="B17" s="4" t="s">
        <v>5</v>
      </c>
      <c r="C17" s="4" t="s">
        <v>62</v>
      </c>
      <c r="D17" s="6">
        <v>16</v>
      </c>
      <c r="E17" s="6">
        <v>7.88</v>
      </c>
      <c r="F17" s="56" t="s">
        <v>252</v>
      </c>
      <c r="G17" s="55"/>
    </row>
    <row r="18" spans="1:7">
      <c r="A18" s="3">
        <v>2004</v>
      </c>
      <c r="B18" s="4" t="s">
        <v>5</v>
      </c>
      <c r="C18" s="4" t="s">
        <v>62</v>
      </c>
      <c r="D18" s="6">
        <v>20</v>
      </c>
      <c r="E18" s="6">
        <v>6.21</v>
      </c>
      <c r="F18" s="56" t="s">
        <v>253</v>
      </c>
      <c r="G18" s="55"/>
    </row>
    <row r="19" spans="1:7">
      <c r="A19" s="3">
        <v>2004</v>
      </c>
      <c r="B19" s="4" t="s">
        <v>19</v>
      </c>
      <c r="C19" s="4" t="s">
        <v>20</v>
      </c>
      <c r="D19" s="18">
        <v>2</v>
      </c>
      <c r="E19" s="6">
        <v>9.27</v>
      </c>
      <c r="F19" s="55"/>
      <c r="G19" s="55"/>
    </row>
    <row r="20" spans="1:7">
      <c r="A20" s="3">
        <v>2004</v>
      </c>
      <c r="B20" s="4" t="s">
        <v>21</v>
      </c>
      <c r="C20" s="4" t="s">
        <v>22</v>
      </c>
      <c r="D20" s="18">
        <v>2</v>
      </c>
      <c r="E20" s="17">
        <v>9.7100000000000009</v>
      </c>
      <c r="F20" s="55"/>
      <c r="G20" s="55"/>
    </row>
    <row r="21" spans="1:7">
      <c r="A21" s="3">
        <v>2005</v>
      </c>
      <c r="B21" s="4" t="s">
        <v>5</v>
      </c>
      <c r="C21" s="4" t="s">
        <v>6</v>
      </c>
      <c r="D21" s="6">
        <v>14</v>
      </c>
      <c r="E21" s="6">
        <v>8.26</v>
      </c>
      <c r="F21" s="55"/>
      <c r="G21" s="56" t="s">
        <v>260</v>
      </c>
    </row>
    <row r="22" spans="1:7">
      <c r="A22" s="3">
        <v>2005</v>
      </c>
      <c r="B22" s="4" t="s">
        <v>54</v>
      </c>
      <c r="C22" s="4" t="s">
        <v>66</v>
      </c>
      <c r="D22" s="11">
        <v>1</v>
      </c>
      <c r="E22" s="6">
        <v>8.7799999999999994</v>
      </c>
      <c r="F22" s="55"/>
      <c r="G22" s="55"/>
    </row>
    <row r="23" spans="1:7">
      <c r="A23" s="3">
        <v>2005</v>
      </c>
      <c r="B23" s="4" t="s">
        <v>8</v>
      </c>
      <c r="C23" s="4" t="s">
        <v>67</v>
      </c>
      <c r="D23" s="6">
        <v>5</v>
      </c>
      <c r="E23" s="24">
        <v>8.4</v>
      </c>
      <c r="F23" s="55"/>
      <c r="G23" s="55"/>
    </row>
    <row r="24" spans="1:7">
      <c r="A24" s="3">
        <v>2006</v>
      </c>
      <c r="B24" s="4" t="s">
        <v>17</v>
      </c>
      <c r="C24" s="4" t="s">
        <v>68</v>
      </c>
      <c r="D24" s="6">
        <v>4</v>
      </c>
      <c r="E24" s="24">
        <v>7.54</v>
      </c>
      <c r="F24" s="55"/>
      <c r="G24" s="55"/>
    </row>
    <row r="25" spans="1:7">
      <c r="A25" s="3">
        <v>2006</v>
      </c>
      <c r="B25" s="4" t="s">
        <v>28</v>
      </c>
      <c r="C25" s="4" t="s">
        <v>69</v>
      </c>
      <c r="D25" s="19">
        <v>3</v>
      </c>
      <c r="E25" s="24">
        <v>9.68</v>
      </c>
      <c r="F25" s="55"/>
      <c r="G25" s="55"/>
    </row>
    <row r="26" spans="1:7">
      <c r="A26" s="3">
        <v>2007</v>
      </c>
      <c r="B26" s="4" t="s">
        <v>684</v>
      </c>
      <c r="C26" s="4" t="s">
        <v>23</v>
      </c>
      <c r="D26" s="11">
        <v>1</v>
      </c>
      <c r="E26" s="24">
        <v>9.51</v>
      </c>
      <c r="F26" s="56" t="s">
        <v>325</v>
      </c>
      <c r="G26" s="55"/>
    </row>
    <row r="27" spans="1:7">
      <c r="A27" s="3">
        <v>2007</v>
      </c>
      <c r="B27" s="4" t="s">
        <v>5</v>
      </c>
      <c r="C27" s="4" t="s">
        <v>62</v>
      </c>
      <c r="D27" s="6">
        <v>9</v>
      </c>
      <c r="E27" s="24">
        <v>8.86</v>
      </c>
      <c r="F27" s="56" t="s">
        <v>327</v>
      </c>
      <c r="G27" s="55"/>
    </row>
    <row r="28" spans="1:7">
      <c r="A28" s="3">
        <v>2007</v>
      </c>
      <c r="B28" s="4" t="s">
        <v>5</v>
      </c>
      <c r="C28" s="4" t="s">
        <v>62</v>
      </c>
      <c r="D28" s="6">
        <v>18</v>
      </c>
      <c r="E28" s="24">
        <v>6.55</v>
      </c>
      <c r="F28" s="56" t="s">
        <v>328</v>
      </c>
      <c r="G28" s="55"/>
    </row>
    <row r="29" spans="1:7">
      <c r="A29" s="3">
        <v>2007</v>
      </c>
      <c r="B29" s="4" t="s">
        <v>5</v>
      </c>
      <c r="C29" s="4" t="s">
        <v>62</v>
      </c>
      <c r="D29" s="6">
        <v>12</v>
      </c>
      <c r="E29" s="24">
        <v>7.78</v>
      </c>
      <c r="F29" s="56"/>
      <c r="G29" s="56" t="s">
        <v>329</v>
      </c>
    </row>
    <row r="30" spans="1:7">
      <c r="A30" s="3">
        <v>2007</v>
      </c>
      <c r="B30" s="4" t="s">
        <v>54</v>
      </c>
      <c r="C30" s="4" t="s">
        <v>74</v>
      </c>
      <c r="D30" s="19">
        <v>3</v>
      </c>
      <c r="E30" s="24">
        <v>8.9499999999999993</v>
      </c>
      <c r="F30" s="55"/>
      <c r="G30" s="55"/>
    </row>
    <row r="31" spans="1:7">
      <c r="A31" s="3">
        <v>2007</v>
      </c>
      <c r="B31" s="4" t="s">
        <v>13</v>
      </c>
      <c r="C31" s="4" t="s">
        <v>331</v>
      </c>
      <c r="D31" s="19">
        <v>3</v>
      </c>
      <c r="E31" s="603">
        <v>10</v>
      </c>
      <c r="F31" s="55"/>
      <c r="G31" s="55"/>
    </row>
    <row r="32" spans="1:7">
      <c r="A32" s="3">
        <v>2008</v>
      </c>
      <c r="B32" s="4" t="s">
        <v>684</v>
      </c>
      <c r="C32" s="4" t="s">
        <v>99</v>
      </c>
      <c r="D32" s="6">
        <v>5</v>
      </c>
      <c r="E32" s="24">
        <v>7.73</v>
      </c>
      <c r="F32" s="55"/>
      <c r="G32" s="55"/>
    </row>
    <row r="33" spans="1:7">
      <c r="A33" s="3">
        <v>2008</v>
      </c>
      <c r="B33" s="4" t="s">
        <v>30</v>
      </c>
      <c r="C33" s="4" t="s">
        <v>486</v>
      </c>
      <c r="D33" s="18">
        <v>2</v>
      </c>
      <c r="E33" s="24">
        <v>8.9</v>
      </c>
      <c r="F33" s="55"/>
      <c r="G33" s="55"/>
    </row>
    <row r="34" spans="1:7">
      <c r="A34" s="3">
        <v>2008</v>
      </c>
      <c r="B34" s="4" t="s">
        <v>11</v>
      </c>
      <c r="C34" s="4" t="s">
        <v>394</v>
      </c>
      <c r="D34" s="6">
        <v>4</v>
      </c>
      <c r="E34" s="6">
        <v>9.1199999999999992</v>
      </c>
      <c r="F34" s="55"/>
      <c r="G34" s="55"/>
    </row>
    <row r="35" spans="1:7">
      <c r="A35" s="3">
        <v>2009</v>
      </c>
      <c r="B35" s="4" t="s">
        <v>684</v>
      </c>
      <c r="C35" s="5" t="s">
        <v>23</v>
      </c>
      <c r="D35" s="19">
        <v>3</v>
      </c>
      <c r="E35" s="6">
        <v>9.06</v>
      </c>
      <c r="F35" s="56" t="s">
        <v>520</v>
      </c>
      <c r="G35" s="55"/>
    </row>
    <row r="36" spans="1:7">
      <c r="A36" s="3">
        <v>2009</v>
      </c>
      <c r="B36" s="4" t="s">
        <v>54</v>
      </c>
      <c r="C36" s="5" t="s">
        <v>513</v>
      </c>
      <c r="D36" s="18">
        <v>2</v>
      </c>
      <c r="E36" s="24">
        <v>8</v>
      </c>
      <c r="F36" s="55"/>
      <c r="G36" s="55"/>
    </row>
    <row r="37" spans="1:7">
      <c r="A37" s="3">
        <v>2009</v>
      </c>
      <c r="B37" s="4" t="s">
        <v>514</v>
      </c>
      <c r="C37" s="5" t="s">
        <v>515</v>
      </c>
      <c r="D37" s="6">
        <v>4</v>
      </c>
      <c r="E37" s="6">
        <v>8.09</v>
      </c>
      <c r="F37" s="55"/>
      <c r="G37" s="55"/>
    </row>
    <row r="38" spans="1:7">
      <c r="A38" s="3">
        <v>2010</v>
      </c>
      <c r="B38" s="4" t="s">
        <v>684</v>
      </c>
      <c r="C38" s="5" t="s">
        <v>94</v>
      </c>
      <c r="D38" s="19">
        <v>3</v>
      </c>
      <c r="E38" s="24">
        <v>7.89</v>
      </c>
      <c r="F38" s="56" t="s">
        <v>536</v>
      </c>
      <c r="G38" s="55"/>
    </row>
    <row r="39" spans="1:7">
      <c r="A39" s="3">
        <v>2010</v>
      </c>
      <c r="B39" s="4" t="s">
        <v>5</v>
      </c>
      <c r="C39" s="5" t="s">
        <v>182</v>
      </c>
      <c r="D39" s="6">
        <v>7</v>
      </c>
      <c r="E39" s="24">
        <v>9.44</v>
      </c>
      <c r="F39" s="56" t="s">
        <v>542</v>
      </c>
      <c r="G39" s="55"/>
    </row>
    <row r="40" spans="1:7">
      <c r="A40" s="3">
        <v>2010</v>
      </c>
      <c r="B40" s="4" t="s">
        <v>532</v>
      </c>
      <c r="C40" s="5" t="s">
        <v>533</v>
      </c>
      <c r="D40" s="18">
        <v>2</v>
      </c>
      <c r="E40" s="24">
        <v>9.23</v>
      </c>
      <c r="F40" s="56"/>
      <c r="G40" s="55"/>
    </row>
    <row r="41" spans="1:7">
      <c r="A41" s="3">
        <v>2010</v>
      </c>
      <c r="B41" s="4" t="s">
        <v>21</v>
      </c>
      <c r="C41" s="5" t="s">
        <v>534</v>
      </c>
      <c r="D41" s="18">
        <v>2</v>
      </c>
      <c r="E41" s="24">
        <v>9.26</v>
      </c>
      <c r="F41" s="56"/>
      <c r="G41" s="55"/>
    </row>
    <row r="42" spans="1:7">
      <c r="A42" s="3">
        <v>2011</v>
      </c>
      <c r="B42" s="4" t="s">
        <v>60</v>
      </c>
      <c r="C42" s="5" t="s">
        <v>553</v>
      </c>
      <c r="D42" s="6">
        <v>8</v>
      </c>
      <c r="E42" s="24">
        <v>8.3800000000000008</v>
      </c>
      <c r="F42" s="56"/>
      <c r="G42" s="55"/>
    </row>
    <row r="43" spans="1:7">
      <c r="A43" s="3">
        <v>2011</v>
      </c>
      <c r="B43" s="4" t="s">
        <v>19</v>
      </c>
      <c r="C43" s="5" t="s">
        <v>349</v>
      </c>
      <c r="D43" s="19">
        <v>3</v>
      </c>
      <c r="E43" s="24">
        <v>9.94</v>
      </c>
      <c r="F43" s="56"/>
      <c r="G43" s="55"/>
    </row>
    <row r="44" spans="1:7">
      <c r="A44" s="3">
        <v>2012</v>
      </c>
      <c r="B44" s="4" t="s">
        <v>684</v>
      </c>
      <c r="C44" s="5" t="s">
        <v>94</v>
      </c>
      <c r="D44" s="481">
        <v>1</v>
      </c>
      <c r="E44" s="24">
        <v>8.86</v>
      </c>
      <c r="F44" s="56" t="s">
        <v>569</v>
      </c>
      <c r="G44" s="55"/>
    </row>
    <row r="45" spans="1:7">
      <c r="A45" s="3">
        <v>2012</v>
      </c>
      <c r="B45" s="4" t="s">
        <v>28</v>
      </c>
      <c r="C45" s="5" t="s">
        <v>83</v>
      </c>
      <c r="D45" s="489">
        <v>4</v>
      </c>
      <c r="E45" s="24">
        <v>9.0399999999999991</v>
      </c>
      <c r="F45" s="56"/>
      <c r="G45" s="55"/>
    </row>
    <row r="46" spans="1:7">
      <c r="A46" s="3">
        <v>2012</v>
      </c>
      <c r="B46" s="4" t="s">
        <v>45</v>
      </c>
      <c r="C46" s="5" t="s">
        <v>331</v>
      </c>
      <c r="D46" s="489">
        <v>4</v>
      </c>
      <c r="E46" s="24">
        <v>9.09</v>
      </c>
      <c r="F46" s="56"/>
      <c r="G46" s="55"/>
    </row>
    <row r="47" spans="1:7">
      <c r="A47" s="3">
        <v>2013</v>
      </c>
      <c r="B47" s="4" t="s">
        <v>684</v>
      </c>
      <c r="C47" s="5" t="s">
        <v>99</v>
      </c>
      <c r="D47" s="489">
        <v>8</v>
      </c>
      <c r="E47" s="24">
        <v>9.48</v>
      </c>
      <c r="F47" s="56" t="s">
        <v>596</v>
      </c>
      <c r="G47" s="55"/>
    </row>
    <row r="48" spans="1:7">
      <c r="A48" s="3">
        <v>2013</v>
      </c>
      <c r="B48" s="4" t="s">
        <v>5</v>
      </c>
      <c r="C48" s="5" t="s">
        <v>62</v>
      </c>
      <c r="D48" s="489">
        <v>6</v>
      </c>
      <c r="E48" s="24">
        <v>9.2899999999999991</v>
      </c>
      <c r="F48" s="56" t="s">
        <v>594</v>
      </c>
      <c r="G48" s="55"/>
    </row>
    <row r="49" spans="1:7">
      <c r="A49" s="3">
        <v>2013</v>
      </c>
      <c r="B49" s="4" t="s">
        <v>5</v>
      </c>
      <c r="C49" s="5" t="s">
        <v>62</v>
      </c>
      <c r="D49" s="489">
        <v>20</v>
      </c>
      <c r="E49" s="24">
        <v>6.97</v>
      </c>
      <c r="F49" s="56" t="s">
        <v>595</v>
      </c>
      <c r="G49" s="55"/>
    </row>
    <row r="50" spans="1:7">
      <c r="A50" s="3">
        <v>2013</v>
      </c>
      <c r="B50" s="4" t="s">
        <v>13</v>
      </c>
      <c r="C50" s="5" t="s">
        <v>590</v>
      </c>
      <c r="D50" s="18">
        <v>2</v>
      </c>
      <c r="E50" s="24">
        <v>9.91</v>
      </c>
      <c r="F50" s="56"/>
      <c r="G50" s="55"/>
    </row>
    <row r="51" spans="1:7">
      <c r="A51" s="3">
        <v>2014</v>
      </c>
      <c r="B51" s="4" t="s">
        <v>684</v>
      </c>
      <c r="C51" s="5" t="s">
        <v>23</v>
      </c>
      <c r="D51" s="18">
        <v>2</v>
      </c>
      <c r="E51" s="24">
        <v>8.93</v>
      </c>
      <c r="F51" s="56"/>
      <c r="G51" s="55"/>
    </row>
    <row r="52" spans="1:7">
      <c r="A52" s="3">
        <v>2014</v>
      </c>
      <c r="B52" s="4" t="s">
        <v>54</v>
      </c>
      <c r="C52" s="5" t="s">
        <v>615</v>
      </c>
      <c r="D52" s="601">
        <v>5</v>
      </c>
      <c r="E52" s="24">
        <v>9.43</v>
      </c>
      <c r="F52" s="56"/>
      <c r="G52" s="55"/>
    </row>
    <row r="53" spans="1:7">
      <c r="A53" s="3">
        <v>2014</v>
      </c>
      <c r="B53" s="4" t="s">
        <v>11</v>
      </c>
      <c r="C53" s="5" t="s">
        <v>616</v>
      </c>
      <c r="D53" s="601">
        <v>5</v>
      </c>
      <c r="E53" s="603">
        <v>10</v>
      </c>
      <c r="F53" s="56"/>
      <c r="G53" s="55"/>
    </row>
    <row r="54" spans="1:7">
      <c r="A54" s="3">
        <v>2015</v>
      </c>
      <c r="B54" s="4" t="s">
        <v>54</v>
      </c>
      <c r="C54" s="29" t="s">
        <v>644</v>
      </c>
      <c r="D54" s="19">
        <v>3</v>
      </c>
      <c r="E54" s="565">
        <v>8.27</v>
      </c>
      <c r="F54" s="56" t="s">
        <v>667</v>
      </c>
      <c r="G54" s="55"/>
    </row>
    <row r="55" spans="1:7">
      <c r="A55" s="3">
        <v>2015</v>
      </c>
      <c r="B55" s="4" t="s">
        <v>514</v>
      </c>
      <c r="C55" s="29" t="s">
        <v>645</v>
      </c>
      <c r="D55" s="489">
        <v>7</v>
      </c>
      <c r="E55" s="565">
        <v>9.6199999999999992</v>
      </c>
      <c r="F55" s="56"/>
      <c r="G55" s="55"/>
    </row>
    <row r="56" spans="1:7">
      <c r="A56" s="3">
        <v>2016</v>
      </c>
      <c r="B56" s="4" t="s">
        <v>684</v>
      </c>
      <c r="C56" s="29" t="s">
        <v>42</v>
      </c>
      <c r="D56" s="489">
        <v>4</v>
      </c>
      <c r="E56" s="565">
        <v>9.31</v>
      </c>
      <c r="F56" s="56" t="s">
        <v>687</v>
      </c>
      <c r="G56" s="55"/>
    </row>
    <row r="57" spans="1:7">
      <c r="A57" s="3">
        <v>2016</v>
      </c>
      <c r="B57" s="4" t="s">
        <v>689</v>
      </c>
      <c r="C57" s="681" t="s">
        <v>690</v>
      </c>
      <c r="D57" s="19">
        <v>3</v>
      </c>
      <c r="E57" s="565">
        <v>9.1300000000000008</v>
      </c>
      <c r="F57" s="56"/>
      <c r="G57" s="55"/>
    </row>
    <row r="58" spans="1:7">
      <c r="A58" s="3">
        <v>2016</v>
      </c>
      <c r="B58" s="4" t="s">
        <v>691</v>
      </c>
      <c r="C58" s="681" t="s">
        <v>692</v>
      </c>
      <c r="D58" s="18">
        <v>2</v>
      </c>
      <c r="E58" s="603">
        <v>10</v>
      </c>
      <c r="F58" s="56"/>
      <c r="G58" s="55"/>
    </row>
    <row r="59" spans="1:7">
      <c r="A59" s="3">
        <v>2017</v>
      </c>
      <c r="B59" s="4" t="s">
        <v>684</v>
      </c>
      <c r="C59" s="681" t="s">
        <v>23</v>
      </c>
      <c r="D59" s="738">
        <v>10</v>
      </c>
      <c r="E59" s="565">
        <v>8.48</v>
      </c>
      <c r="F59" s="56" t="s">
        <v>713</v>
      </c>
      <c r="G59" s="55"/>
    </row>
    <row r="60" spans="1:7">
      <c r="A60" s="3">
        <v>2017</v>
      </c>
      <c r="B60" s="4" t="s">
        <v>5</v>
      </c>
      <c r="C60" s="681" t="s">
        <v>113</v>
      </c>
      <c r="D60" s="738">
        <v>7</v>
      </c>
      <c r="E60" s="565">
        <v>10.09</v>
      </c>
      <c r="F60" s="56" t="s">
        <v>718</v>
      </c>
      <c r="G60" s="55"/>
    </row>
    <row r="61" spans="1:7">
      <c r="A61" s="3">
        <v>2017</v>
      </c>
      <c r="B61" s="4" t="s">
        <v>5</v>
      </c>
      <c r="C61" s="681" t="s">
        <v>113</v>
      </c>
      <c r="D61" s="738">
        <v>18</v>
      </c>
      <c r="E61" s="565">
        <v>7.67</v>
      </c>
      <c r="F61" s="56" t="s">
        <v>719</v>
      </c>
      <c r="G61" s="55"/>
    </row>
    <row r="62" spans="1:7">
      <c r="A62" s="3">
        <v>2017</v>
      </c>
      <c r="B62" s="4" t="s">
        <v>725</v>
      </c>
      <c r="C62" s="681" t="s">
        <v>708</v>
      </c>
      <c r="D62" s="19">
        <v>3</v>
      </c>
      <c r="E62" s="565">
        <v>8.86</v>
      </c>
      <c r="F62" s="56"/>
      <c r="G62" s="55"/>
    </row>
    <row r="63" spans="1:7">
      <c r="A63" s="3">
        <v>2017</v>
      </c>
      <c r="B63" s="4" t="s">
        <v>19</v>
      </c>
      <c r="C63" s="681" t="s">
        <v>709</v>
      </c>
      <c r="D63" s="602">
        <v>1</v>
      </c>
      <c r="E63" s="565">
        <v>10</v>
      </c>
      <c r="F63" s="56"/>
      <c r="G63" s="55"/>
    </row>
    <row r="64" spans="1:7">
      <c r="A64" s="3">
        <v>2018</v>
      </c>
      <c r="B64" s="4" t="s">
        <v>684</v>
      </c>
      <c r="C64" s="681" t="s">
        <v>99</v>
      </c>
      <c r="D64" s="18">
        <v>2</v>
      </c>
      <c r="E64" s="565">
        <v>9.1199999999999992</v>
      </c>
      <c r="F64" s="56" t="s">
        <v>748</v>
      </c>
      <c r="G64" s="55"/>
    </row>
    <row r="65" spans="1:7">
      <c r="A65" s="3">
        <v>2018</v>
      </c>
      <c r="B65" s="4" t="s">
        <v>28</v>
      </c>
      <c r="C65" s="681" t="s">
        <v>754</v>
      </c>
      <c r="D65" s="602">
        <v>1</v>
      </c>
      <c r="E65" s="565">
        <v>9.8800000000000008</v>
      </c>
      <c r="F65" s="56"/>
      <c r="G65" s="55"/>
    </row>
    <row r="66" spans="1:7">
      <c r="A66" s="3">
        <v>2019</v>
      </c>
      <c r="B66" s="4" t="s">
        <v>760</v>
      </c>
      <c r="C66" s="681" t="s">
        <v>758</v>
      </c>
      <c r="D66" s="602">
        <v>1</v>
      </c>
      <c r="E66" s="603">
        <v>10</v>
      </c>
      <c r="F66" s="56"/>
      <c r="G66" s="55"/>
    </row>
    <row r="67" spans="1:7">
      <c r="A67" s="3">
        <v>2019</v>
      </c>
      <c r="B67" s="4" t="s">
        <v>5</v>
      </c>
      <c r="C67" s="681" t="s">
        <v>16</v>
      </c>
      <c r="D67" s="738">
        <v>6</v>
      </c>
      <c r="E67" s="565">
        <v>9.15</v>
      </c>
      <c r="F67" s="56" t="s">
        <v>765</v>
      </c>
      <c r="G67" s="55"/>
    </row>
    <row r="68" spans="1:7">
      <c r="A68" s="3">
        <v>2019</v>
      </c>
      <c r="B68" s="4" t="s">
        <v>5</v>
      </c>
      <c r="C68" s="681" t="s">
        <v>16</v>
      </c>
      <c r="D68" s="738">
        <v>16</v>
      </c>
      <c r="E68" s="565">
        <v>8.02</v>
      </c>
      <c r="F68" s="56" t="s">
        <v>766</v>
      </c>
      <c r="G68" s="55"/>
    </row>
    <row r="69" spans="1:7">
      <c r="A69" s="3">
        <v>2019</v>
      </c>
      <c r="B69" s="4" t="s">
        <v>5</v>
      </c>
      <c r="C69" s="681" t="s">
        <v>16</v>
      </c>
      <c r="D69" s="738">
        <v>18</v>
      </c>
      <c r="E69" s="565">
        <v>7.28</v>
      </c>
      <c r="F69" s="56"/>
      <c r="G69" s="56" t="s">
        <v>767</v>
      </c>
    </row>
    <row r="70" spans="1:7">
      <c r="A70" s="3">
        <v>2019</v>
      </c>
      <c r="B70" s="4" t="s">
        <v>13</v>
      </c>
      <c r="C70" s="681" t="s">
        <v>181</v>
      </c>
      <c r="D70" s="602">
        <v>1</v>
      </c>
      <c r="E70" s="603">
        <v>10</v>
      </c>
      <c r="F70" s="56"/>
      <c r="G70" s="55"/>
    </row>
    <row r="73" spans="1:7">
      <c r="D73" s="8" t="s">
        <v>7</v>
      </c>
      <c r="E73" s="9">
        <f>SUM(E5:E70)/COUNT(E5:E70)</f>
        <v>8.7392424242424234</v>
      </c>
    </row>
    <row r="74" spans="1:7">
      <c r="A74" s="12" t="s">
        <v>10</v>
      </c>
      <c r="B74" s="28">
        <v>43640</v>
      </c>
    </row>
    <row r="76" spans="1:7">
      <c r="B76" s="379" t="s">
        <v>508</v>
      </c>
    </row>
    <row r="77" spans="1:7">
      <c r="B77" s="380" t="s">
        <v>509</v>
      </c>
    </row>
    <row r="79" spans="1:7" ht="13.5" thickBot="1"/>
    <row r="80" spans="1:7" ht="20.25" thickBot="1">
      <c r="A80" s="863" t="s">
        <v>602</v>
      </c>
      <c r="B80" s="864"/>
      <c r="C80" s="864"/>
      <c r="D80" s="864"/>
      <c r="E80" s="864"/>
      <c r="F80" s="864"/>
      <c r="G80" s="865"/>
    </row>
    <row r="83" spans="1:7" ht="15">
      <c r="A83" s="1" t="s">
        <v>0</v>
      </c>
      <c r="B83" s="2" t="s">
        <v>1</v>
      </c>
      <c r="C83" s="2" t="s">
        <v>2</v>
      </c>
      <c r="D83" s="1" t="s">
        <v>3</v>
      </c>
      <c r="E83" s="1" t="s">
        <v>4</v>
      </c>
      <c r="F83" s="1" t="s">
        <v>214</v>
      </c>
      <c r="G83" s="1" t="s">
        <v>213</v>
      </c>
    </row>
    <row r="84" spans="1:7">
      <c r="A84" s="3">
        <v>2013</v>
      </c>
      <c r="B84" s="4" t="s">
        <v>5</v>
      </c>
      <c r="C84" s="5" t="s">
        <v>62</v>
      </c>
      <c r="D84" s="481">
        <v>1</v>
      </c>
      <c r="E84" s="603">
        <v>11.04</v>
      </c>
      <c r="F84" s="56" t="s">
        <v>597</v>
      </c>
      <c r="G84" s="55"/>
    </row>
    <row r="85" spans="1:7">
      <c r="A85" s="3">
        <v>2013</v>
      </c>
      <c r="B85" s="4" t="s">
        <v>13</v>
      </c>
      <c r="C85" s="5" t="s">
        <v>590</v>
      </c>
      <c r="D85" s="481">
        <v>1</v>
      </c>
      <c r="E85" s="630">
        <v>10.210000000000001</v>
      </c>
      <c r="F85" s="56" t="s">
        <v>631</v>
      </c>
      <c r="G85" s="55"/>
    </row>
    <row r="86" spans="1:7">
      <c r="A86" s="3">
        <v>2014</v>
      </c>
      <c r="B86" s="4" t="s">
        <v>11</v>
      </c>
      <c r="C86" s="5" t="s">
        <v>616</v>
      </c>
      <c r="D86" s="711">
        <v>7</v>
      </c>
      <c r="E86" s="630">
        <v>10.09</v>
      </c>
      <c r="F86" s="56" t="s">
        <v>640</v>
      </c>
      <c r="G86" s="55"/>
    </row>
    <row r="87" spans="1:7">
      <c r="A87" s="3">
        <v>2015</v>
      </c>
      <c r="B87" s="4" t="s">
        <v>54</v>
      </c>
      <c r="C87" s="29" t="s">
        <v>644</v>
      </c>
      <c r="D87" s="18">
        <v>2</v>
      </c>
      <c r="E87" s="630">
        <v>9.5399999999999991</v>
      </c>
      <c r="F87" s="56"/>
      <c r="G87" s="55"/>
    </row>
    <row r="88" spans="1:7">
      <c r="A88" s="3">
        <v>2017</v>
      </c>
      <c r="B88" s="4" t="s">
        <v>5</v>
      </c>
      <c r="C88" s="29" t="s">
        <v>113</v>
      </c>
      <c r="D88" s="711">
        <v>4</v>
      </c>
      <c r="E88" s="630">
        <v>8.8000000000000007</v>
      </c>
      <c r="F88" s="56" t="s">
        <v>720</v>
      </c>
      <c r="G88" s="55"/>
    </row>
    <row r="89" spans="1:7">
      <c r="A89" s="3">
        <v>2017</v>
      </c>
      <c r="B89" s="4" t="s">
        <v>721</v>
      </c>
      <c r="C89" s="29" t="s">
        <v>708</v>
      </c>
      <c r="D89" s="481">
        <v>1</v>
      </c>
      <c r="E89" s="630">
        <v>10</v>
      </c>
      <c r="F89" s="56"/>
      <c r="G89" s="55"/>
    </row>
    <row r="90" spans="1:7">
      <c r="A90" s="3">
        <v>2019</v>
      </c>
      <c r="B90" s="4" t="s">
        <v>5</v>
      </c>
      <c r="C90" s="29" t="s">
        <v>16</v>
      </c>
      <c r="D90" s="711">
        <v>4</v>
      </c>
      <c r="E90" s="630">
        <v>9.44</v>
      </c>
      <c r="F90" s="56" t="s">
        <v>768</v>
      </c>
      <c r="G90" s="55"/>
    </row>
    <row r="91" spans="1:7">
      <c r="A91" s="3">
        <v>2019</v>
      </c>
      <c r="B91" s="4" t="s">
        <v>13</v>
      </c>
      <c r="C91" s="29" t="s">
        <v>181</v>
      </c>
      <c r="D91" s="711">
        <v>31</v>
      </c>
      <c r="E91" s="630">
        <v>9.5500000000000007</v>
      </c>
      <c r="F91" s="56"/>
      <c r="G91" s="55"/>
    </row>
    <row r="93" spans="1:7">
      <c r="D93" s="8" t="s">
        <v>7</v>
      </c>
      <c r="E93" s="9">
        <f>SUM(E84:E91)/COUNT(E84:E91)</f>
        <v>9.8337499999999984</v>
      </c>
    </row>
    <row r="94" spans="1:7">
      <c r="A94" t="s">
        <v>10</v>
      </c>
      <c r="B94" s="28">
        <f>B74</f>
        <v>43640</v>
      </c>
    </row>
    <row r="96" spans="1:7">
      <c r="B96" s="379" t="s">
        <v>508</v>
      </c>
    </row>
    <row r="97" spans="1:7">
      <c r="B97" s="380" t="s">
        <v>509</v>
      </c>
    </row>
    <row r="98" spans="1:7">
      <c r="A98" s="10"/>
      <c r="B98" s="10"/>
      <c r="C98" s="10"/>
      <c r="D98" s="10"/>
      <c r="E98" s="10"/>
    </row>
    <row r="99" spans="1:7" ht="13.5" thickBot="1">
      <c r="A99" s="10"/>
      <c r="B99" s="10"/>
      <c r="C99" s="10"/>
      <c r="D99" s="10"/>
      <c r="E99" s="10"/>
    </row>
    <row r="100" spans="1:7" ht="20.25" thickBot="1">
      <c r="A100" s="863" t="s">
        <v>769</v>
      </c>
      <c r="B100" s="864"/>
      <c r="C100" s="864"/>
      <c r="D100" s="864"/>
      <c r="E100" s="864"/>
      <c r="F100" s="864"/>
      <c r="G100" s="865"/>
    </row>
    <row r="103" spans="1:7" ht="15">
      <c r="A103" s="1" t="s">
        <v>0</v>
      </c>
      <c r="B103" s="2" t="s">
        <v>1</v>
      </c>
      <c r="C103" s="2" t="s">
        <v>2</v>
      </c>
      <c r="D103" s="1" t="s">
        <v>3</v>
      </c>
      <c r="E103" s="1" t="s">
        <v>4</v>
      </c>
      <c r="F103" s="1" t="s">
        <v>214</v>
      </c>
      <c r="G103" s="1" t="s">
        <v>213</v>
      </c>
    </row>
    <row r="104" spans="1:7">
      <c r="A104" s="3">
        <v>2019</v>
      </c>
      <c r="B104" s="4" t="s">
        <v>13</v>
      </c>
      <c r="C104" s="5" t="s">
        <v>181</v>
      </c>
      <c r="D104" s="711">
        <v>31</v>
      </c>
      <c r="E104" s="603">
        <v>9.4</v>
      </c>
      <c r="F104" s="56"/>
      <c r="G104" s="55"/>
    </row>
    <row r="109" spans="1:7">
      <c r="D109" s="8" t="s">
        <v>7</v>
      </c>
      <c r="E109" s="9">
        <f>SUM(E104:E108)/COUNT(E104:E108)</f>
        <v>9.4</v>
      </c>
    </row>
    <row r="110" spans="1:7">
      <c r="A110" t="s">
        <v>10</v>
      </c>
      <c r="B110" s="28">
        <f>B94</f>
        <v>43640</v>
      </c>
    </row>
    <row r="112" spans="1:7">
      <c r="B112" s="379" t="s">
        <v>508</v>
      </c>
    </row>
    <row r="113" spans="1:5">
      <c r="B113" s="380" t="s">
        <v>509</v>
      </c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</sheetData>
  <mergeCells count="3">
    <mergeCell ref="A1:E1"/>
    <mergeCell ref="A80:G80"/>
    <mergeCell ref="A100:G100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2"/>
  <dimension ref="A1:F267"/>
  <sheetViews>
    <sheetView topLeftCell="A73" workbookViewId="0">
      <selection activeCell="J102" sqref="J102"/>
    </sheetView>
  </sheetViews>
  <sheetFormatPr baseColWidth="10" defaultRowHeight="12.75"/>
  <cols>
    <col min="1" max="1" width="11.42578125" customWidth="1"/>
    <col min="2" max="2" width="22.85546875" customWidth="1"/>
    <col min="3" max="3" width="20.7109375" bestFit="1" customWidth="1"/>
  </cols>
  <sheetData>
    <row r="1" spans="1:5" ht="20.25" thickBot="1">
      <c r="A1" s="861" t="s">
        <v>204</v>
      </c>
      <c r="B1" s="862"/>
      <c r="C1" s="862"/>
      <c r="D1" s="862"/>
      <c r="E1" s="866"/>
    </row>
    <row r="4" spans="1:5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</row>
    <row r="5" spans="1:5">
      <c r="A5" s="14">
        <v>1984</v>
      </c>
      <c r="B5" s="4" t="s">
        <v>13</v>
      </c>
      <c r="C5" s="23" t="s">
        <v>25</v>
      </c>
      <c r="D5" s="41">
        <v>7</v>
      </c>
      <c r="E5" s="17">
        <v>29.59</v>
      </c>
    </row>
    <row r="6" spans="1:5">
      <c r="A6" s="3">
        <v>1986</v>
      </c>
      <c r="B6" s="4" t="s">
        <v>28</v>
      </c>
      <c r="C6" s="4" t="s">
        <v>29</v>
      </c>
      <c r="D6" s="19">
        <v>3</v>
      </c>
      <c r="E6" s="17">
        <v>29.65</v>
      </c>
    </row>
    <row r="7" spans="1:5">
      <c r="A7" s="3">
        <v>1987</v>
      </c>
      <c r="B7" s="4" t="s">
        <v>30</v>
      </c>
      <c r="C7" s="4" t="s">
        <v>31</v>
      </c>
      <c r="D7" s="11">
        <v>1</v>
      </c>
      <c r="E7" s="20">
        <v>30</v>
      </c>
    </row>
    <row r="8" spans="1:5">
      <c r="A8" s="3">
        <v>1988</v>
      </c>
      <c r="B8" s="4" t="s">
        <v>32</v>
      </c>
      <c r="C8" s="4" t="s">
        <v>33</v>
      </c>
      <c r="D8" s="18">
        <v>2</v>
      </c>
      <c r="E8" s="20">
        <v>30</v>
      </c>
    </row>
    <row r="9" spans="1:5">
      <c r="A9" s="3">
        <v>1988</v>
      </c>
      <c r="B9" s="4" t="s">
        <v>34</v>
      </c>
      <c r="C9" s="4" t="s">
        <v>35</v>
      </c>
      <c r="D9" s="11">
        <v>1</v>
      </c>
      <c r="E9" s="20">
        <v>30</v>
      </c>
    </row>
    <row r="10" spans="1:5">
      <c r="A10" s="3">
        <v>1989</v>
      </c>
      <c r="B10" s="4" t="s">
        <v>36</v>
      </c>
      <c r="C10" s="4" t="s">
        <v>37</v>
      </c>
      <c r="D10" s="18">
        <v>2</v>
      </c>
      <c r="E10" s="6">
        <v>29.85</v>
      </c>
    </row>
    <row r="11" spans="1:5">
      <c r="A11" s="3">
        <v>1989</v>
      </c>
      <c r="B11" s="4" t="s">
        <v>14</v>
      </c>
      <c r="C11" s="4" t="s">
        <v>38</v>
      </c>
      <c r="D11" s="11">
        <v>1</v>
      </c>
      <c r="E11" s="6">
        <v>29.91</v>
      </c>
    </row>
    <row r="12" spans="1:5">
      <c r="A12" s="3">
        <v>1990</v>
      </c>
      <c r="B12" s="4" t="s">
        <v>39</v>
      </c>
      <c r="C12" s="4" t="s">
        <v>40</v>
      </c>
      <c r="D12" s="11">
        <v>1</v>
      </c>
      <c r="E12" s="6">
        <v>29.08</v>
      </c>
    </row>
    <row r="13" spans="1:5">
      <c r="A13" s="3">
        <v>1990</v>
      </c>
      <c r="B13" s="4" t="s">
        <v>41</v>
      </c>
      <c r="C13" s="4" t="s">
        <v>42</v>
      </c>
      <c r="D13" s="6">
        <v>7</v>
      </c>
      <c r="E13" s="6">
        <v>29.04</v>
      </c>
    </row>
    <row r="14" spans="1:5">
      <c r="A14" s="3">
        <v>1991</v>
      </c>
      <c r="B14" s="4" t="s">
        <v>13</v>
      </c>
      <c r="C14" s="4" t="s">
        <v>43</v>
      </c>
      <c r="D14" s="19">
        <v>3</v>
      </c>
      <c r="E14" s="6">
        <v>29.91</v>
      </c>
    </row>
    <row r="15" spans="1:5">
      <c r="A15" s="3">
        <v>1992</v>
      </c>
      <c r="B15" s="4" t="s">
        <v>15</v>
      </c>
      <c r="C15" s="4" t="s">
        <v>6</v>
      </c>
      <c r="D15" s="19">
        <v>3</v>
      </c>
      <c r="E15" s="24">
        <v>29.1</v>
      </c>
    </row>
    <row r="16" spans="1:5">
      <c r="A16" s="3">
        <v>1992</v>
      </c>
      <c r="B16" s="4" t="s">
        <v>8</v>
      </c>
      <c r="C16" s="4" t="s">
        <v>9</v>
      </c>
      <c r="D16" s="11">
        <v>1</v>
      </c>
      <c r="E16" s="6">
        <v>28.51</v>
      </c>
    </row>
    <row r="17" spans="1:5">
      <c r="A17" s="3">
        <v>1993</v>
      </c>
      <c r="B17" s="4" t="s">
        <v>45</v>
      </c>
      <c r="C17" s="4" t="s">
        <v>46</v>
      </c>
      <c r="D17" s="11">
        <v>1</v>
      </c>
      <c r="E17" s="20">
        <v>30</v>
      </c>
    </row>
    <row r="18" spans="1:5">
      <c r="A18" s="3">
        <v>1993</v>
      </c>
      <c r="B18" s="4" t="s">
        <v>34</v>
      </c>
      <c r="C18" s="4" t="s">
        <v>47</v>
      </c>
      <c r="D18" s="11">
        <v>1</v>
      </c>
      <c r="E18" s="20">
        <v>30</v>
      </c>
    </row>
    <row r="19" spans="1:5">
      <c r="A19" s="3">
        <v>1994</v>
      </c>
      <c r="B19" s="4" t="s">
        <v>48</v>
      </c>
      <c r="C19" s="4" t="s">
        <v>49</v>
      </c>
      <c r="D19" s="19">
        <v>3</v>
      </c>
      <c r="E19" s="6">
        <v>29.65</v>
      </c>
    </row>
    <row r="20" spans="1:5">
      <c r="A20" s="3">
        <v>1994</v>
      </c>
      <c r="B20" s="4" t="s">
        <v>28</v>
      </c>
      <c r="C20" s="4" t="s">
        <v>50</v>
      </c>
      <c r="D20" s="6">
        <v>5</v>
      </c>
      <c r="E20" s="6">
        <v>29.09</v>
      </c>
    </row>
    <row r="21" spans="1:5">
      <c r="A21" s="3">
        <v>1995</v>
      </c>
      <c r="B21" s="4" t="s">
        <v>32</v>
      </c>
      <c r="C21" s="4" t="s">
        <v>51</v>
      </c>
      <c r="D21" s="6">
        <v>6</v>
      </c>
      <c r="E21" s="20">
        <v>30</v>
      </c>
    </row>
    <row r="22" spans="1:5">
      <c r="A22" s="3">
        <v>1995</v>
      </c>
      <c r="B22" s="4" t="s">
        <v>41</v>
      </c>
      <c r="C22" s="4" t="s">
        <v>23</v>
      </c>
      <c r="D22" s="18">
        <v>2</v>
      </c>
      <c r="E22" s="20">
        <v>30</v>
      </c>
    </row>
    <row r="23" spans="1:5">
      <c r="A23" s="3">
        <v>1996</v>
      </c>
      <c r="B23" s="4" t="s">
        <v>48</v>
      </c>
      <c r="C23" s="4" t="s">
        <v>52</v>
      </c>
      <c r="D23" s="6">
        <v>4</v>
      </c>
      <c r="E23" s="6">
        <v>29.55</v>
      </c>
    </row>
    <row r="24" spans="1:5">
      <c r="A24" s="3">
        <v>1996</v>
      </c>
      <c r="B24" s="4" t="s">
        <v>13</v>
      </c>
      <c r="C24" s="4" t="s">
        <v>53</v>
      </c>
      <c r="D24" s="6">
        <v>10</v>
      </c>
      <c r="E24" s="20">
        <v>30</v>
      </c>
    </row>
    <row r="25" spans="1:5">
      <c r="A25" s="36"/>
      <c r="B25" s="37"/>
      <c r="C25" s="37"/>
      <c r="D25" s="21" t="s">
        <v>7</v>
      </c>
      <c r="E25" s="22">
        <v>29.646499999999996</v>
      </c>
    </row>
    <row r="26" spans="1:5">
      <c r="A26" s="3">
        <v>1997</v>
      </c>
      <c r="B26" s="4" t="s">
        <v>5</v>
      </c>
      <c r="C26" s="5" t="s">
        <v>111</v>
      </c>
      <c r="D26" s="6">
        <v>7</v>
      </c>
      <c r="E26" s="17">
        <v>8.73</v>
      </c>
    </row>
    <row r="27" spans="1:5">
      <c r="A27" s="3">
        <v>1997</v>
      </c>
      <c r="B27" s="4" t="s">
        <v>54</v>
      </c>
      <c r="C27" s="4" t="s">
        <v>55</v>
      </c>
      <c r="D27" s="18">
        <v>2</v>
      </c>
      <c r="E27" s="17">
        <v>9.2200000000000006</v>
      </c>
    </row>
    <row r="28" spans="1:5">
      <c r="A28" s="3">
        <v>1997</v>
      </c>
      <c r="B28" s="4" t="s">
        <v>15</v>
      </c>
      <c r="C28" s="4" t="s">
        <v>56</v>
      </c>
      <c r="D28" s="18">
        <v>2</v>
      </c>
      <c r="E28" s="17">
        <v>9.48</v>
      </c>
    </row>
    <row r="29" spans="1:5">
      <c r="A29" s="3">
        <v>1998</v>
      </c>
      <c r="B29" s="4" t="s">
        <v>19</v>
      </c>
      <c r="C29" s="26" t="s">
        <v>57</v>
      </c>
      <c r="D29" s="11">
        <v>1</v>
      </c>
      <c r="E29" s="25">
        <v>9.8000000000000007</v>
      </c>
    </row>
    <row r="30" spans="1:5">
      <c r="A30" s="3">
        <v>1998</v>
      </c>
      <c r="B30" s="4" t="s">
        <v>58</v>
      </c>
      <c r="C30" s="4" t="s">
        <v>59</v>
      </c>
      <c r="D30" s="11">
        <v>1</v>
      </c>
      <c r="E30" s="6">
        <v>9.36</v>
      </c>
    </row>
    <row r="31" spans="1:5">
      <c r="A31" s="3">
        <v>1999</v>
      </c>
      <c r="B31" s="4" t="s">
        <v>60</v>
      </c>
      <c r="C31" s="4" t="s">
        <v>61</v>
      </c>
      <c r="D31" s="11">
        <v>1</v>
      </c>
      <c r="E31" s="20">
        <v>10</v>
      </c>
    </row>
    <row r="32" spans="1:5">
      <c r="A32" s="3">
        <v>1999</v>
      </c>
      <c r="B32" s="4" t="s">
        <v>28</v>
      </c>
      <c r="C32" s="4" t="s">
        <v>62</v>
      </c>
      <c r="D32" s="18">
        <v>2</v>
      </c>
      <c r="E32" s="6">
        <v>9.98</v>
      </c>
    </row>
    <row r="33" spans="1:5">
      <c r="A33" s="3">
        <v>2000</v>
      </c>
      <c r="B33" s="4" t="s">
        <v>17</v>
      </c>
      <c r="C33" s="4" t="s">
        <v>63</v>
      </c>
      <c r="D33" s="19">
        <v>3</v>
      </c>
      <c r="E33" s="20">
        <v>10</v>
      </c>
    </row>
    <row r="34" spans="1:5">
      <c r="A34" s="3">
        <v>2000</v>
      </c>
      <c r="B34" s="4" t="s">
        <v>45</v>
      </c>
      <c r="C34" s="4" t="s">
        <v>64</v>
      </c>
      <c r="D34" s="11">
        <v>1</v>
      </c>
      <c r="E34" s="20">
        <v>10</v>
      </c>
    </row>
    <row r="35" spans="1:5">
      <c r="A35" s="3">
        <v>2001</v>
      </c>
      <c r="B35" s="4" t="s">
        <v>17</v>
      </c>
      <c r="C35" s="4" t="s">
        <v>65</v>
      </c>
      <c r="D35" s="18">
        <v>2</v>
      </c>
      <c r="E35" s="20">
        <v>10</v>
      </c>
    </row>
    <row r="36" spans="1:5">
      <c r="A36" s="3">
        <v>2001</v>
      </c>
      <c r="B36" s="4" t="s">
        <v>11</v>
      </c>
      <c r="C36" s="4" t="s">
        <v>12</v>
      </c>
      <c r="D36" s="18">
        <v>2</v>
      </c>
      <c r="E36" s="6">
        <v>9.98</v>
      </c>
    </row>
    <row r="37" spans="1:5">
      <c r="A37" s="3">
        <v>2002</v>
      </c>
      <c r="B37" s="4" t="s">
        <v>13</v>
      </c>
      <c r="C37" s="4" t="s">
        <v>14</v>
      </c>
      <c r="D37" s="19">
        <v>3</v>
      </c>
      <c r="E37" s="20">
        <v>10</v>
      </c>
    </row>
    <row r="38" spans="1:5">
      <c r="A38" s="3">
        <v>2003</v>
      </c>
      <c r="B38" s="4" t="s">
        <v>15</v>
      </c>
      <c r="C38" s="4" t="s">
        <v>16</v>
      </c>
      <c r="D38" s="11">
        <v>1</v>
      </c>
      <c r="E38" s="24">
        <v>9.9</v>
      </c>
    </row>
    <row r="39" spans="1:5">
      <c r="A39" s="3">
        <v>2003</v>
      </c>
      <c r="B39" s="4" t="s">
        <v>17</v>
      </c>
      <c r="C39" s="4" t="s">
        <v>18</v>
      </c>
      <c r="D39" s="6">
        <v>4</v>
      </c>
      <c r="E39" s="24">
        <v>9.5</v>
      </c>
    </row>
    <row r="40" spans="1:5">
      <c r="A40" s="3">
        <v>2004</v>
      </c>
      <c r="B40" s="4" t="s">
        <v>19</v>
      </c>
      <c r="C40" s="4" t="s">
        <v>20</v>
      </c>
      <c r="D40" s="18">
        <v>2</v>
      </c>
      <c r="E40" s="24">
        <v>9.0399999999999991</v>
      </c>
    </row>
    <row r="41" spans="1:5">
      <c r="A41" s="3">
        <v>2004</v>
      </c>
      <c r="B41" s="4" t="s">
        <v>21</v>
      </c>
      <c r="C41" s="4" t="s">
        <v>22</v>
      </c>
      <c r="D41" s="18">
        <v>2</v>
      </c>
      <c r="E41" s="24">
        <v>9.25</v>
      </c>
    </row>
    <row r="42" spans="1:5">
      <c r="A42" s="3">
        <v>2005</v>
      </c>
      <c r="B42" s="4" t="s">
        <v>54</v>
      </c>
      <c r="C42" s="4" t="s">
        <v>66</v>
      </c>
      <c r="D42" s="11">
        <v>1</v>
      </c>
      <c r="E42" s="24">
        <v>9.44</v>
      </c>
    </row>
    <row r="43" spans="1:5">
      <c r="A43" s="3">
        <v>2005</v>
      </c>
      <c r="B43" s="4" t="s">
        <v>8</v>
      </c>
      <c r="C43" s="4" t="s">
        <v>67</v>
      </c>
      <c r="D43" s="6">
        <v>5</v>
      </c>
      <c r="E43" s="24">
        <v>9.1999999999999993</v>
      </c>
    </row>
    <row r="44" spans="1:5">
      <c r="A44" s="3">
        <v>2006</v>
      </c>
      <c r="B44" s="4" t="s">
        <v>17</v>
      </c>
      <c r="C44" s="4" t="s">
        <v>68</v>
      </c>
      <c r="D44" s="6">
        <v>4</v>
      </c>
      <c r="E44" s="24">
        <v>8.84</v>
      </c>
    </row>
    <row r="45" spans="1:5">
      <c r="A45" s="3">
        <v>2006</v>
      </c>
      <c r="B45" s="4" t="s">
        <v>28</v>
      </c>
      <c r="C45" s="4" t="s">
        <v>69</v>
      </c>
      <c r="D45" s="19">
        <v>3</v>
      </c>
      <c r="E45" s="24">
        <v>9.4</v>
      </c>
    </row>
    <row r="46" spans="1:5">
      <c r="A46" s="3">
        <v>2007</v>
      </c>
      <c r="B46" s="4" t="s">
        <v>684</v>
      </c>
      <c r="C46" s="5" t="s">
        <v>23</v>
      </c>
      <c r="D46" s="6">
        <v>5</v>
      </c>
      <c r="E46" s="24">
        <v>9.0500000000000007</v>
      </c>
    </row>
    <row r="47" spans="1:5">
      <c r="A47" s="3">
        <v>2007</v>
      </c>
      <c r="B47" s="4" t="s">
        <v>54</v>
      </c>
      <c r="C47" s="4" t="s">
        <v>74</v>
      </c>
      <c r="D47" s="19">
        <v>3</v>
      </c>
      <c r="E47" s="24">
        <v>9.5</v>
      </c>
    </row>
    <row r="48" spans="1:5">
      <c r="A48" s="3">
        <v>2007</v>
      </c>
      <c r="B48" s="4" t="s">
        <v>13</v>
      </c>
      <c r="C48" s="4" t="s">
        <v>331</v>
      </c>
      <c r="D48" s="19">
        <v>3</v>
      </c>
      <c r="E48" s="20">
        <v>10</v>
      </c>
    </row>
    <row r="49" spans="1:5">
      <c r="A49" s="3">
        <v>2008</v>
      </c>
      <c r="B49" s="4" t="s">
        <v>684</v>
      </c>
      <c r="C49" s="4" t="s">
        <v>99</v>
      </c>
      <c r="D49" s="18">
        <v>2</v>
      </c>
      <c r="E49" s="24">
        <v>9</v>
      </c>
    </row>
    <row r="50" spans="1:5">
      <c r="A50" s="3">
        <v>2008</v>
      </c>
      <c r="B50" s="4" t="s">
        <v>30</v>
      </c>
      <c r="C50" s="4" t="s">
        <v>486</v>
      </c>
      <c r="D50" s="18">
        <v>2</v>
      </c>
      <c r="E50" s="24">
        <v>9.2899999999999991</v>
      </c>
    </row>
    <row r="51" spans="1:5">
      <c r="A51" s="3">
        <v>2008</v>
      </c>
      <c r="B51" s="4" t="s">
        <v>11</v>
      </c>
      <c r="C51" s="4" t="s">
        <v>394</v>
      </c>
      <c r="D51" s="6">
        <v>4</v>
      </c>
      <c r="E51" s="6">
        <v>9.33</v>
      </c>
    </row>
    <row r="52" spans="1:5">
      <c r="A52" s="3">
        <v>2009</v>
      </c>
      <c r="B52" s="4" t="s">
        <v>684</v>
      </c>
      <c r="C52" s="5" t="s">
        <v>23</v>
      </c>
      <c r="D52" s="18">
        <v>2</v>
      </c>
      <c r="E52" s="6">
        <v>9.2799999999999994</v>
      </c>
    </row>
    <row r="53" spans="1:5">
      <c r="A53" s="3">
        <v>2009</v>
      </c>
      <c r="B53" s="4" t="s">
        <v>5</v>
      </c>
      <c r="C53" s="5" t="s">
        <v>44</v>
      </c>
      <c r="D53" s="6">
        <v>9</v>
      </c>
      <c r="E53" s="24">
        <v>8</v>
      </c>
    </row>
    <row r="54" spans="1:5">
      <c r="A54" s="3">
        <v>2009</v>
      </c>
      <c r="B54" s="4" t="s">
        <v>54</v>
      </c>
      <c r="C54" s="5" t="s">
        <v>513</v>
      </c>
      <c r="D54" s="18">
        <v>2</v>
      </c>
      <c r="E54" s="24">
        <v>8.6</v>
      </c>
    </row>
    <row r="55" spans="1:5">
      <c r="A55" s="3">
        <v>2009</v>
      </c>
      <c r="B55" s="4" t="s">
        <v>514</v>
      </c>
      <c r="C55" s="5" t="s">
        <v>515</v>
      </c>
      <c r="D55" s="6">
        <v>4</v>
      </c>
      <c r="E55" s="24">
        <v>9.5</v>
      </c>
    </row>
    <row r="56" spans="1:5">
      <c r="A56" s="3">
        <v>2010</v>
      </c>
      <c r="B56" s="4" t="s">
        <v>684</v>
      </c>
      <c r="C56" s="5" t="s">
        <v>94</v>
      </c>
      <c r="D56" s="18">
        <v>2</v>
      </c>
      <c r="E56" s="24">
        <v>9.5</v>
      </c>
    </row>
    <row r="57" spans="1:5">
      <c r="A57" s="3">
        <v>2010</v>
      </c>
      <c r="B57" s="4" t="s">
        <v>532</v>
      </c>
      <c r="C57" s="5" t="s">
        <v>533</v>
      </c>
      <c r="D57" s="18">
        <v>2</v>
      </c>
      <c r="E57" s="24">
        <v>9.57</v>
      </c>
    </row>
    <row r="58" spans="1:5">
      <c r="A58" s="3">
        <v>2010</v>
      </c>
      <c r="B58" s="4" t="s">
        <v>21</v>
      </c>
      <c r="C58" s="5" t="s">
        <v>534</v>
      </c>
      <c r="D58" s="18">
        <v>2</v>
      </c>
      <c r="E58" s="24">
        <v>9.5</v>
      </c>
    </row>
    <row r="59" spans="1:5">
      <c r="A59" s="3">
        <v>2011</v>
      </c>
      <c r="B59" s="4" t="s">
        <v>5</v>
      </c>
      <c r="C59" s="5" t="s">
        <v>24</v>
      </c>
      <c r="D59" s="489">
        <v>5</v>
      </c>
      <c r="E59" s="6">
        <v>9.07</v>
      </c>
    </row>
    <row r="60" spans="1:5">
      <c r="A60" s="3">
        <v>2011</v>
      </c>
      <c r="B60" s="4" t="s">
        <v>60</v>
      </c>
      <c r="C60" s="5" t="s">
        <v>553</v>
      </c>
      <c r="D60" s="6">
        <v>8</v>
      </c>
      <c r="E60" s="24">
        <v>9.3699999999999992</v>
      </c>
    </row>
    <row r="61" spans="1:5">
      <c r="A61" s="3">
        <v>2011</v>
      </c>
      <c r="B61" s="4" t="s">
        <v>19</v>
      </c>
      <c r="C61" s="5" t="s">
        <v>349</v>
      </c>
      <c r="D61" s="19">
        <v>3</v>
      </c>
      <c r="E61" s="24">
        <v>9.5</v>
      </c>
    </row>
    <row r="62" spans="1:5">
      <c r="A62" s="3">
        <v>2012</v>
      </c>
      <c r="B62" s="4" t="s">
        <v>28</v>
      </c>
      <c r="C62" s="5" t="s">
        <v>83</v>
      </c>
      <c r="D62" s="489">
        <v>4</v>
      </c>
      <c r="E62" s="24">
        <v>9.67</v>
      </c>
    </row>
    <row r="63" spans="1:5">
      <c r="A63" s="3">
        <v>2012</v>
      </c>
      <c r="B63" s="4" t="s">
        <v>45</v>
      </c>
      <c r="C63" s="5" t="s">
        <v>331</v>
      </c>
      <c r="D63" s="489">
        <v>4</v>
      </c>
      <c r="E63" s="24">
        <v>9.1</v>
      </c>
    </row>
    <row r="64" spans="1:5">
      <c r="A64" s="3">
        <v>2013</v>
      </c>
      <c r="B64" s="4" t="s">
        <v>684</v>
      </c>
      <c r="C64" s="5" t="s">
        <v>99</v>
      </c>
      <c r="D64" s="489">
        <v>12</v>
      </c>
      <c r="E64" s="24">
        <v>8.8699999999999992</v>
      </c>
    </row>
    <row r="65" spans="1:5">
      <c r="A65" s="3">
        <v>2013</v>
      </c>
      <c r="B65" s="4" t="s">
        <v>13</v>
      </c>
      <c r="C65" s="5" t="s">
        <v>590</v>
      </c>
      <c r="D65" s="18">
        <v>2</v>
      </c>
      <c r="E65" s="603">
        <v>10</v>
      </c>
    </row>
    <row r="66" spans="1:5">
      <c r="A66" s="3">
        <v>2014</v>
      </c>
      <c r="B66" s="4" t="s">
        <v>5</v>
      </c>
      <c r="C66" s="5" t="s">
        <v>86</v>
      </c>
      <c r="D66" s="601">
        <v>5</v>
      </c>
      <c r="E66" s="24">
        <v>9.33</v>
      </c>
    </row>
    <row r="67" spans="1:5">
      <c r="A67" s="3">
        <v>2014</v>
      </c>
      <c r="B67" s="4" t="s">
        <v>54</v>
      </c>
      <c r="C67" s="5" t="s">
        <v>615</v>
      </c>
      <c r="D67" s="601">
        <v>5</v>
      </c>
      <c r="E67" s="24">
        <v>9.5</v>
      </c>
    </row>
    <row r="68" spans="1:5">
      <c r="A68" s="3">
        <v>2014</v>
      </c>
      <c r="B68" s="4" t="s">
        <v>11</v>
      </c>
      <c r="C68" s="5" t="s">
        <v>616</v>
      </c>
      <c r="D68" s="601">
        <v>5</v>
      </c>
      <c r="E68" s="24">
        <v>9.5</v>
      </c>
    </row>
    <row r="69" spans="1:5">
      <c r="A69" s="3">
        <v>2015</v>
      </c>
      <c r="B69" s="4" t="s">
        <v>54</v>
      </c>
      <c r="C69" s="5" t="s">
        <v>644</v>
      </c>
      <c r="D69" s="19">
        <v>3</v>
      </c>
      <c r="E69" s="24">
        <v>9.5</v>
      </c>
    </row>
    <row r="70" spans="1:5">
      <c r="A70" s="3">
        <v>2015</v>
      </c>
      <c r="B70" s="4" t="s">
        <v>514</v>
      </c>
      <c r="C70" s="5" t="s">
        <v>645</v>
      </c>
      <c r="D70" s="601">
        <v>7</v>
      </c>
      <c r="E70" s="24">
        <v>9.56</v>
      </c>
    </row>
    <row r="71" spans="1:5">
      <c r="A71" s="3">
        <v>2016</v>
      </c>
      <c r="B71" s="4" t="s">
        <v>5</v>
      </c>
      <c r="C71" s="5" t="s">
        <v>24</v>
      </c>
      <c r="D71" s="601">
        <v>4</v>
      </c>
      <c r="E71" s="24">
        <v>9.67</v>
      </c>
    </row>
    <row r="72" spans="1:5">
      <c r="A72" s="3">
        <v>2016</v>
      </c>
      <c r="B72" s="4" t="s">
        <v>684</v>
      </c>
      <c r="C72" s="681" t="s">
        <v>42</v>
      </c>
      <c r="D72" s="11">
        <v>1</v>
      </c>
      <c r="E72" s="24">
        <v>9.75</v>
      </c>
    </row>
    <row r="73" spans="1:5">
      <c r="A73" s="3">
        <v>2016</v>
      </c>
      <c r="B73" s="4" t="s">
        <v>689</v>
      </c>
      <c r="C73" s="681" t="s">
        <v>690</v>
      </c>
      <c r="D73" s="19">
        <v>3</v>
      </c>
      <c r="E73" s="24">
        <v>9.6300000000000008</v>
      </c>
    </row>
    <row r="74" spans="1:5">
      <c r="A74" s="3">
        <v>2016</v>
      </c>
      <c r="B74" s="4" t="s">
        <v>691</v>
      </c>
      <c r="C74" s="681" t="s">
        <v>692</v>
      </c>
      <c r="D74" s="18">
        <v>2</v>
      </c>
      <c r="E74" s="24">
        <v>9.8000000000000007</v>
      </c>
    </row>
    <row r="75" spans="1:5">
      <c r="A75" s="3">
        <v>2017</v>
      </c>
      <c r="B75" s="4" t="s">
        <v>684</v>
      </c>
      <c r="C75" s="681" t="s">
        <v>23</v>
      </c>
      <c r="D75" s="11">
        <v>1</v>
      </c>
      <c r="E75" s="24">
        <v>9.75</v>
      </c>
    </row>
    <row r="76" spans="1:5">
      <c r="A76" s="3">
        <v>2017</v>
      </c>
      <c r="B76" s="4" t="s">
        <v>725</v>
      </c>
      <c r="C76" s="681" t="s">
        <v>708</v>
      </c>
      <c r="D76" s="19">
        <v>3</v>
      </c>
      <c r="E76" s="24">
        <v>10</v>
      </c>
    </row>
    <row r="77" spans="1:5">
      <c r="A77" s="3">
        <v>2017</v>
      </c>
      <c r="B77" s="4" t="s">
        <v>19</v>
      </c>
      <c r="C77" s="681" t="s">
        <v>709</v>
      </c>
      <c r="D77" s="602">
        <v>1</v>
      </c>
      <c r="E77" s="24">
        <v>10</v>
      </c>
    </row>
    <row r="78" spans="1:5">
      <c r="A78" s="3">
        <v>2018</v>
      </c>
      <c r="B78" s="4" t="s">
        <v>5</v>
      </c>
      <c r="C78" s="681" t="s">
        <v>44</v>
      </c>
      <c r="D78" s="489">
        <v>4</v>
      </c>
      <c r="E78" s="24">
        <v>9.6300000000000008</v>
      </c>
    </row>
    <row r="79" spans="1:5">
      <c r="A79" s="3">
        <v>2018</v>
      </c>
      <c r="B79" s="4" t="s">
        <v>684</v>
      </c>
      <c r="C79" s="681" t="s">
        <v>99</v>
      </c>
      <c r="D79" s="602">
        <v>1</v>
      </c>
      <c r="E79" s="24">
        <v>9.73</v>
      </c>
    </row>
    <row r="80" spans="1:5">
      <c r="A80" s="3">
        <v>2018</v>
      </c>
      <c r="B80" s="4" t="s">
        <v>28</v>
      </c>
      <c r="C80" s="681" t="s">
        <v>754</v>
      </c>
      <c r="D80" s="602">
        <v>1</v>
      </c>
      <c r="E80" s="603">
        <v>10</v>
      </c>
    </row>
    <row r="81" spans="1:6">
      <c r="A81" s="3">
        <v>2019</v>
      </c>
      <c r="B81" s="4" t="s">
        <v>760</v>
      </c>
      <c r="C81" s="681" t="s">
        <v>758</v>
      </c>
      <c r="D81" s="602">
        <v>1</v>
      </c>
      <c r="E81" s="603">
        <v>10</v>
      </c>
    </row>
    <row r="82" spans="1:6">
      <c r="A82" s="3">
        <v>2019</v>
      </c>
      <c r="B82" s="4" t="s">
        <v>13</v>
      </c>
      <c r="C82" s="681" t="s">
        <v>181</v>
      </c>
      <c r="D82" s="602">
        <v>1</v>
      </c>
      <c r="E82" s="603">
        <v>10</v>
      </c>
    </row>
    <row r="84" spans="1:6">
      <c r="C84" s="10"/>
      <c r="D84" s="40" t="s">
        <v>7</v>
      </c>
      <c r="E84" s="9">
        <f>SUM(E26:E82)/COUNT(E26:E82)</f>
        <v>9.5117543859649132</v>
      </c>
    </row>
    <row r="85" spans="1:6">
      <c r="A85" s="27" t="s">
        <v>10</v>
      </c>
      <c r="B85" s="28">
        <v>43640</v>
      </c>
      <c r="C85" s="10"/>
      <c r="D85" s="10"/>
      <c r="E85" s="10"/>
    </row>
    <row r="86" spans="1:6">
      <c r="A86" s="10"/>
      <c r="B86" s="10"/>
      <c r="C86" s="10"/>
      <c r="D86" s="10"/>
      <c r="E86" s="10"/>
    </row>
    <row r="87" spans="1:6">
      <c r="A87" s="10"/>
      <c r="B87" s="379" t="s">
        <v>508</v>
      </c>
      <c r="C87" s="10"/>
      <c r="D87" s="10"/>
      <c r="E87" s="10"/>
    </row>
    <row r="88" spans="1:6">
      <c r="A88" s="10"/>
      <c r="B88" s="595" t="s">
        <v>509</v>
      </c>
      <c r="C88" s="10"/>
      <c r="D88" s="10"/>
      <c r="E88" s="10"/>
    </row>
    <row r="89" spans="1:6">
      <c r="A89" s="10"/>
      <c r="B89" s="10"/>
      <c r="C89" s="10"/>
      <c r="D89" s="10"/>
      <c r="E89" s="10"/>
    </row>
    <row r="90" spans="1:6" ht="13.5" thickBot="1">
      <c r="A90" s="10"/>
      <c r="B90" s="10"/>
      <c r="C90" s="10"/>
      <c r="D90" s="10"/>
      <c r="E90" s="10"/>
    </row>
    <row r="91" spans="1:6" ht="20.25" thickBot="1">
      <c r="A91" s="861" t="s">
        <v>604</v>
      </c>
      <c r="B91" s="862"/>
      <c r="C91" s="862"/>
      <c r="D91" s="862"/>
      <c r="E91" s="862"/>
      <c r="F91" s="866"/>
    </row>
    <row r="94" spans="1:6" ht="15">
      <c r="A94" s="1" t="s">
        <v>0</v>
      </c>
      <c r="B94" s="2" t="s">
        <v>1</v>
      </c>
      <c r="C94" s="2" t="s">
        <v>2</v>
      </c>
      <c r="D94" s="1" t="s">
        <v>3</v>
      </c>
      <c r="E94" s="1" t="s">
        <v>4</v>
      </c>
      <c r="F94" s="1" t="s">
        <v>679</v>
      </c>
    </row>
    <row r="95" spans="1:6" ht="15">
      <c r="A95" s="3">
        <v>2013</v>
      </c>
      <c r="B95" s="4" t="s">
        <v>13</v>
      </c>
      <c r="C95" s="5" t="s">
        <v>590</v>
      </c>
      <c r="D95" s="481">
        <v>1</v>
      </c>
      <c r="E95" s="509">
        <v>10.4</v>
      </c>
      <c r="F95" s="1" t="s">
        <v>680</v>
      </c>
    </row>
    <row r="96" spans="1:6">
      <c r="A96" s="3">
        <v>2014</v>
      </c>
      <c r="B96" s="4" t="s">
        <v>11</v>
      </c>
      <c r="C96" s="5" t="s">
        <v>616</v>
      </c>
      <c r="D96" s="6">
        <v>7</v>
      </c>
      <c r="E96" s="24">
        <v>9.5</v>
      </c>
      <c r="F96" s="24" t="s">
        <v>680</v>
      </c>
    </row>
    <row r="97" spans="1:6">
      <c r="A97" s="3">
        <v>2015</v>
      </c>
      <c r="B97" s="4" t="s">
        <v>54</v>
      </c>
      <c r="C97" s="5" t="s">
        <v>644</v>
      </c>
      <c r="D97" s="18">
        <v>2</v>
      </c>
      <c r="E97" s="24">
        <v>9.7799999999999994</v>
      </c>
      <c r="F97" s="24" t="s">
        <v>680</v>
      </c>
    </row>
    <row r="98" spans="1:6">
      <c r="A98" s="3">
        <v>2016</v>
      </c>
      <c r="B98" s="4" t="s">
        <v>5</v>
      </c>
      <c r="C98" s="5" t="s">
        <v>24</v>
      </c>
      <c r="D98" s="18">
        <v>2</v>
      </c>
      <c r="E98" s="24">
        <v>8.9</v>
      </c>
      <c r="F98" s="24" t="s">
        <v>681</v>
      </c>
    </row>
    <row r="99" spans="1:6">
      <c r="A99" s="3">
        <v>2016</v>
      </c>
      <c r="B99" s="4" t="s">
        <v>5</v>
      </c>
      <c r="C99" s="5" t="s">
        <v>24</v>
      </c>
      <c r="D99" s="481">
        <v>1</v>
      </c>
      <c r="E99" s="24">
        <v>9</v>
      </c>
      <c r="F99" s="24" t="s">
        <v>682</v>
      </c>
    </row>
    <row r="100" spans="1:6">
      <c r="A100" s="3">
        <v>2017</v>
      </c>
      <c r="B100" s="4" t="s">
        <v>17</v>
      </c>
      <c r="C100" s="5" t="s">
        <v>708</v>
      </c>
      <c r="D100" s="481">
        <v>1</v>
      </c>
      <c r="E100" s="24">
        <v>9.0399999999999991</v>
      </c>
      <c r="F100" s="24" t="s">
        <v>680</v>
      </c>
    </row>
    <row r="101" spans="1:6">
      <c r="A101" s="3">
        <v>2019</v>
      </c>
      <c r="B101" s="4" t="s">
        <v>13</v>
      </c>
      <c r="C101" s="681" t="s">
        <v>181</v>
      </c>
      <c r="D101" s="601">
        <v>31</v>
      </c>
      <c r="E101" s="24">
        <v>9.5</v>
      </c>
      <c r="F101" s="24" t="s">
        <v>680</v>
      </c>
    </row>
    <row r="103" spans="1:6">
      <c r="D103" s="8" t="s">
        <v>7</v>
      </c>
      <c r="E103" s="9">
        <f>SUM(E95:E101)/COUNT(E95:E101)</f>
        <v>9.4457142857142866</v>
      </c>
    </row>
    <row r="104" spans="1:6">
      <c r="A104" t="s">
        <v>10</v>
      </c>
      <c r="B104" s="28">
        <f>B85</f>
        <v>43640</v>
      </c>
    </row>
    <row r="105" spans="1:6">
      <c r="A105" s="10"/>
      <c r="B105" s="10"/>
      <c r="C105" s="10"/>
      <c r="D105" s="10"/>
      <c r="E105" s="10"/>
    </row>
    <row r="106" spans="1:6" ht="13.5" thickBot="1">
      <c r="A106" s="10"/>
      <c r="B106" s="10"/>
      <c r="C106" s="10"/>
      <c r="D106" s="10"/>
      <c r="E106" s="10"/>
    </row>
    <row r="107" spans="1:6" ht="20.25" thickBot="1">
      <c r="A107" s="861" t="s">
        <v>770</v>
      </c>
      <c r="B107" s="862"/>
      <c r="C107" s="862"/>
      <c r="D107" s="862"/>
      <c r="E107" s="862"/>
      <c r="F107" s="866"/>
    </row>
    <row r="110" spans="1:6" ht="15">
      <c r="A110" s="1" t="s">
        <v>0</v>
      </c>
      <c r="B110" s="2" t="s">
        <v>1</v>
      </c>
      <c r="C110" s="2" t="s">
        <v>2</v>
      </c>
      <c r="D110" s="1" t="s">
        <v>3</v>
      </c>
      <c r="E110" s="1" t="s">
        <v>4</v>
      </c>
      <c r="F110" s="1" t="s">
        <v>679</v>
      </c>
    </row>
    <row r="111" spans="1:6" ht="15">
      <c r="A111" s="3">
        <v>2019</v>
      </c>
      <c r="B111" s="4" t="s">
        <v>13</v>
      </c>
      <c r="C111" s="681" t="s">
        <v>181</v>
      </c>
      <c r="D111" s="601">
        <v>31</v>
      </c>
      <c r="E111" s="603">
        <v>9.4</v>
      </c>
      <c r="F111" s="1" t="s">
        <v>680</v>
      </c>
    </row>
    <row r="116" spans="1:5">
      <c r="D116" s="8" t="s">
        <v>7</v>
      </c>
      <c r="E116" s="9">
        <f>SUM(E111:E115)/COUNT(E111:E115)</f>
        <v>9.4</v>
      </c>
    </row>
    <row r="117" spans="1:5">
      <c r="A117" t="s">
        <v>10</v>
      </c>
      <c r="B117" s="28">
        <f>B85</f>
        <v>43640</v>
      </c>
    </row>
    <row r="119" spans="1:5">
      <c r="B119" s="379" t="s">
        <v>508</v>
      </c>
    </row>
    <row r="120" spans="1:5">
      <c r="B120" s="380" t="s">
        <v>509</v>
      </c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  <row r="239" spans="1:5">
      <c r="A239" s="10"/>
      <c r="B239" s="10"/>
      <c r="C239" s="10"/>
      <c r="D239" s="10"/>
      <c r="E239" s="10"/>
    </row>
    <row r="240" spans="1:5">
      <c r="A240" s="10"/>
      <c r="B240" s="10"/>
      <c r="C240" s="10"/>
      <c r="D240" s="10"/>
      <c r="E240" s="10"/>
    </row>
    <row r="241" spans="1:5">
      <c r="A241" s="10"/>
      <c r="B241" s="10"/>
      <c r="C241" s="10"/>
      <c r="D241" s="10"/>
      <c r="E241" s="10"/>
    </row>
    <row r="242" spans="1:5">
      <c r="A242" s="10"/>
      <c r="B242" s="10"/>
      <c r="C242" s="10"/>
      <c r="D242" s="10"/>
      <c r="E242" s="10"/>
    </row>
    <row r="243" spans="1:5">
      <c r="A243" s="10"/>
      <c r="B243" s="10"/>
      <c r="C243" s="10"/>
      <c r="D243" s="10"/>
      <c r="E243" s="10"/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  <row r="247" spans="1:5">
      <c r="A247" s="10"/>
      <c r="B247" s="10"/>
      <c r="C247" s="10"/>
      <c r="D247" s="10"/>
      <c r="E247" s="10"/>
    </row>
    <row r="248" spans="1:5">
      <c r="A248" s="10"/>
      <c r="B248" s="10"/>
      <c r="C248" s="10"/>
      <c r="D248" s="10"/>
      <c r="E248" s="10"/>
    </row>
    <row r="249" spans="1:5">
      <c r="A249" s="10"/>
      <c r="B249" s="10"/>
      <c r="C249" s="10"/>
      <c r="D249" s="10"/>
      <c r="E249" s="10"/>
    </row>
    <row r="250" spans="1:5">
      <c r="A250" s="10"/>
      <c r="B250" s="10"/>
      <c r="C250" s="10"/>
      <c r="D250" s="10"/>
      <c r="E250" s="10"/>
    </row>
    <row r="251" spans="1:5">
      <c r="A251" s="10"/>
      <c r="B251" s="10"/>
      <c r="C251" s="10"/>
      <c r="D251" s="10"/>
      <c r="E251" s="10"/>
    </row>
    <row r="252" spans="1:5">
      <c r="A252" s="10"/>
      <c r="B252" s="10"/>
      <c r="C252" s="10"/>
      <c r="D252" s="10"/>
      <c r="E252" s="10"/>
    </row>
    <row r="253" spans="1:5">
      <c r="A253" s="10"/>
      <c r="B253" s="10"/>
      <c r="C253" s="10"/>
      <c r="D253" s="10"/>
      <c r="E253" s="10"/>
    </row>
    <row r="254" spans="1:5">
      <c r="A254" s="10"/>
      <c r="B254" s="10"/>
      <c r="C254" s="10"/>
      <c r="D254" s="10"/>
      <c r="E254" s="10"/>
    </row>
    <row r="255" spans="1:5">
      <c r="A255" s="10"/>
      <c r="B255" s="10"/>
      <c r="C255" s="10"/>
      <c r="D255" s="10"/>
      <c r="E255" s="10"/>
    </row>
    <row r="256" spans="1:5">
      <c r="A256" s="10"/>
      <c r="B256" s="10"/>
      <c r="C256" s="10"/>
      <c r="D256" s="10"/>
      <c r="E256" s="10"/>
    </row>
    <row r="257" spans="1:5">
      <c r="A257" s="10"/>
      <c r="B257" s="10"/>
      <c r="C257" s="10"/>
      <c r="D257" s="10"/>
      <c r="E257" s="10"/>
    </row>
    <row r="258" spans="1:5">
      <c r="A258" s="10"/>
      <c r="B258" s="10"/>
      <c r="C258" s="10"/>
      <c r="D258" s="10"/>
      <c r="E258" s="10"/>
    </row>
    <row r="259" spans="1:5">
      <c r="A259" s="10"/>
      <c r="B259" s="10"/>
      <c r="C259" s="10"/>
      <c r="D259" s="10"/>
      <c r="E259" s="10"/>
    </row>
    <row r="260" spans="1:5">
      <c r="A260" s="10"/>
      <c r="B260" s="10"/>
      <c r="C260" s="10"/>
      <c r="D260" s="10"/>
      <c r="E260" s="10"/>
    </row>
    <row r="261" spans="1:5">
      <c r="A261" s="10"/>
      <c r="B261" s="10"/>
      <c r="C261" s="10"/>
      <c r="D261" s="10"/>
      <c r="E261" s="10"/>
    </row>
    <row r="262" spans="1:5">
      <c r="A262" s="10"/>
      <c r="B262" s="10"/>
      <c r="C262" s="10"/>
      <c r="D262" s="10"/>
      <c r="E262" s="10"/>
    </row>
    <row r="263" spans="1:5">
      <c r="A263" s="10"/>
      <c r="B263" s="10"/>
      <c r="C263" s="10"/>
      <c r="D263" s="10"/>
      <c r="E263" s="10"/>
    </row>
    <row r="264" spans="1:5">
      <c r="A264" s="10"/>
      <c r="B264" s="10"/>
      <c r="C264" s="10"/>
      <c r="D264" s="10"/>
      <c r="E264" s="10"/>
    </row>
    <row r="265" spans="1:5">
      <c r="A265" s="10"/>
      <c r="B265" s="10"/>
      <c r="C265" s="10"/>
      <c r="D265" s="10"/>
      <c r="E265" s="10"/>
    </row>
    <row r="266" spans="1:5">
      <c r="A266" s="10"/>
      <c r="B266" s="10"/>
      <c r="C266" s="10"/>
      <c r="D266" s="10"/>
      <c r="E266" s="10"/>
    </row>
    <row r="267" spans="1:5">
      <c r="A267" s="10"/>
      <c r="B267" s="10"/>
      <c r="C267" s="10"/>
      <c r="D267" s="10"/>
      <c r="E267" s="10"/>
    </row>
  </sheetData>
  <mergeCells count="3">
    <mergeCell ref="A1:E1"/>
    <mergeCell ref="A91:F91"/>
    <mergeCell ref="A107:F107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1:G260"/>
  <sheetViews>
    <sheetView topLeftCell="A16" workbookViewId="0">
      <selection activeCell="E48" sqref="E48"/>
    </sheetView>
  </sheetViews>
  <sheetFormatPr baseColWidth="10" defaultRowHeight="12.75"/>
  <cols>
    <col min="1" max="1" width="11.42578125" customWidth="1"/>
    <col min="2" max="2" width="22.85546875" customWidth="1"/>
    <col min="3" max="3" width="16.7109375" bestFit="1" customWidth="1"/>
  </cols>
  <sheetData>
    <row r="1" spans="1:7" ht="20.25" thickBot="1">
      <c r="A1" s="861" t="s">
        <v>199</v>
      </c>
      <c r="B1" s="862"/>
      <c r="C1" s="862"/>
      <c r="D1" s="862"/>
      <c r="E1" s="862"/>
      <c r="F1" s="61"/>
      <c r="G1" s="62"/>
    </row>
    <row r="4" spans="1:7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241</v>
      </c>
      <c r="G4" s="1" t="s">
        <v>242</v>
      </c>
    </row>
    <row r="5" spans="1:7">
      <c r="A5" s="3">
        <v>1989</v>
      </c>
      <c r="B5" s="4" t="s">
        <v>5</v>
      </c>
      <c r="C5" s="5" t="s">
        <v>6</v>
      </c>
      <c r="D5" s="6">
        <v>16</v>
      </c>
      <c r="E5" s="17">
        <v>24.66</v>
      </c>
      <c r="F5" s="56" t="s">
        <v>209</v>
      </c>
      <c r="G5" s="55"/>
    </row>
    <row r="6" spans="1:7">
      <c r="A6" s="3">
        <v>1992</v>
      </c>
      <c r="B6" s="4" t="s">
        <v>5</v>
      </c>
      <c r="C6" s="5" t="s">
        <v>62</v>
      </c>
      <c r="D6" s="6">
        <v>15</v>
      </c>
      <c r="E6" s="20">
        <v>28.1</v>
      </c>
      <c r="F6" s="56" t="s">
        <v>243</v>
      </c>
      <c r="G6" s="55"/>
    </row>
    <row r="7" spans="1:7">
      <c r="A7" s="3">
        <v>1995</v>
      </c>
      <c r="B7" s="4" t="s">
        <v>5</v>
      </c>
      <c r="C7" s="5" t="s">
        <v>83</v>
      </c>
      <c r="D7" s="6">
        <v>15</v>
      </c>
      <c r="E7" s="6">
        <v>28.08</v>
      </c>
      <c r="F7" s="56" t="s">
        <v>244</v>
      </c>
      <c r="G7" s="55"/>
    </row>
    <row r="8" spans="1:7">
      <c r="A8" s="36"/>
      <c r="B8" s="37"/>
      <c r="C8" s="38"/>
      <c r="D8" s="39" t="s">
        <v>7</v>
      </c>
      <c r="E8" s="22">
        <v>26.946666666666669</v>
      </c>
    </row>
    <row r="9" spans="1:7">
      <c r="A9" s="3">
        <v>1999</v>
      </c>
      <c r="B9" s="4" t="s">
        <v>5</v>
      </c>
      <c r="C9" s="5" t="s">
        <v>6</v>
      </c>
      <c r="D9" s="6">
        <v>8</v>
      </c>
      <c r="E9" s="17">
        <v>7.08</v>
      </c>
      <c r="F9" s="56" t="s">
        <v>227</v>
      </c>
      <c r="G9" s="55"/>
    </row>
    <row r="10" spans="1:7">
      <c r="A10" s="3">
        <v>2003</v>
      </c>
      <c r="B10" s="4" t="s">
        <v>5</v>
      </c>
      <c r="C10" s="5" t="s">
        <v>29</v>
      </c>
      <c r="D10" s="6">
        <v>8</v>
      </c>
      <c r="E10" s="25">
        <v>8.5</v>
      </c>
      <c r="F10" s="55"/>
      <c r="G10" s="56" t="s">
        <v>245</v>
      </c>
    </row>
    <row r="11" spans="1:7">
      <c r="A11" s="3">
        <v>2003</v>
      </c>
      <c r="B11" s="4" t="s">
        <v>5</v>
      </c>
      <c r="C11" s="5" t="s">
        <v>29</v>
      </c>
      <c r="D11" s="6">
        <v>9</v>
      </c>
      <c r="E11" s="6">
        <v>8.16</v>
      </c>
      <c r="F11" s="56" t="s">
        <v>248</v>
      </c>
      <c r="G11" s="55"/>
    </row>
    <row r="12" spans="1:7">
      <c r="A12" s="3">
        <v>2003</v>
      </c>
      <c r="B12" s="4" t="s">
        <v>15</v>
      </c>
      <c r="C12" s="5" t="s">
        <v>16</v>
      </c>
      <c r="D12" s="18">
        <v>2</v>
      </c>
      <c r="E12" s="6">
        <v>8.43</v>
      </c>
      <c r="F12" s="55"/>
      <c r="G12" s="55"/>
    </row>
    <row r="13" spans="1:7">
      <c r="A13" s="3">
        <v>2003</v>
      </c>
      <c r="B13" s="4" t="s">
        <v>17</v>
      </c>
      <c r="C13" s="5" t="s">
        <v>18</v>
      </c>
      <c r="D13" s="6">
        <v>11</v>
      </c>
      <c r="E13" s="6">
        <v>7.92</v>
      </c>
      <c r="F13" s="55"/>
      <c r="G13" s="55"/>
    </row>
    <row r="14" spans="1:7">
      <c r="A14" s="3">
        <v>2005</v>
      </c>
      <c r="B14" s="4" t="s">
        <v>5</v>
      </c>
      <c r="C14" s="5" t="s">
        <v>6</v>
      </c>
      <c r="D14" s="6">
        <v>11</v>
      </c>
      <c r="E14" s="24">
        <v>7.6</v>
      </c>
      <c r="F14" s="55"/>
      <c r="G14" s="56" t="s">
        <v>259</v>
      </c>
    </row>
    <row r="15" spans="1:7">
      <c r="A15" s="3">
        <v>2005</v>
      </c>
      <c r="B15" s="4" t="s">
        <v>5</v>
      </c>
      <c r="C15" s="5" t="s">
        <v>6</v>
      </c>
      <c r="D15" s="6">
        <v>13</v>
      </c>
      <c r="E15" s="6">
        <v>7.91</v>
      </c>
      <c r="F15" s="56" t="s">
        <v>261</v>
      </c>
      <c r="G15" s="55"/>
    </row>
    <row r="16" spans="1:7">
      <c r="A16" s="3">
        <v>2005</v>
      </c>
      <c r="B16" s="4" t="s">
        <v>8</v>
      </c>
      <c r="C16" s="5" t="s">
        <v>67</v>
      </c>
      <c r="D16" s="6">
        <v>8</v>
      </c>
      <c r="E16" s="6">
        <v>7.88</v>
      </c>
      <c r="F16" s="55"/>
      <c r="G16" s="55"/>
    </row>
    <row r="17" spans="1:7">
      <c r="A17" s="3">
        <v>2008</v>
      </c>
      <c r="B17" s="4" t="s">
        <v>684</v>
      </c>
      <c r="C17" s="5" t="s">
        <v>99</v>
      </c>
      <c r="D17" s="18">
        <v>2</v>
      </c>
      <c r="E17" s="6">
        <v>8.3800000000000008</v>
      </c>
      <c r="F17" s="55"/>
      <c r="G17" s="55"/>
    </row>
    <row r="18" spans="1:7">
      <c r="A18" s="3">
        <v>2008</v>
      </c>
      <c r="B18" s="4" t="s">
        <v>5</v>
      </c>
      <c r="C18" s="5" t="s">
        <v>115</v>
      </c>
      <c r="D18" s="6">
        <v>6</v>
      </c>
      <c r="E18" s="6">
        <v>8.33</v>
      </c>
      <c r="F18" s="56" t="s">
        <v>490</v>
      </c>
      <c r="G18" s="55"/>
    </row>
    <row r="19" spans="1:7">
      <c r="A19" s="3">
        <v>2008</v>
      </c>
      <c r="B19" s="4" t="s">
        <v>11</v>
      </c>
      <c r="C19" s="4" t="s">
        <v>394</v>
      </c>
      <c r="D19" s="6">
        <v>4</v>
      </c>
      <c r="E19" s="510">
        <v>9.3800000000000008</v>
      </c>
      <c r="F19" s="56" t="s">
        <v>499</v>
      </c>
      <c r="G19" s="55"/>
    </row>
    <row r="20" spans="1:7">
      <c r="A20" s="3">
        <v>2009</v>
      </c>
      <c r="B20" s="4" t="s">
        <v>684</v>
      </c>
      <c r="C20" s="4" t="s">
        <v>23</v>
      </c>
      <c r="D20" s="11">
        <v>1</v>
      </c>
      <c r="E20" s="511">
        <v>9.4</v>
      </c>
      <c r="F20" s="56" t="s">
        <v>518</v>
      </c>
      <c r="G20" s="55"/>
    </row>
    <row r="21" spans="1:7">
      <c r="A21" s="3">
        <v>2009</v>
      </c>
      <c r="B21" s="4" t="s">
        <v>54</v>
      </c>
      <c r="C21" s="5" t="s">
        <v>513</v>
      </c>
      <c r="D21" s="18">
        <v>2</v>
      </c>
      <c r="E21" s="24">
        <v>9.3000000000000007</v>
      </c>
      <c r="F21" s="56"/>
      <c r="G21" s="55"/>
    </row>
    <row r="22" spans="1:7">
      <c r="A22" s="3">
        <v>2009</v>
      </c>
      <c r="B22" s="4" t="s">
        <v>514</v>
      </c>
      <c r="C22" s="5" t="s">
        <v>515</v>
      </c>
      <c r="D22" s="6">
        <v>4</v>
      </c>
      <c r="E22" s="24">
        <v>9.4</v>
      </c>
      <c r="F22" s="56" t="s">
        <v>518</v>
      </c>
      <c r="G22" s="55"/>
    </row>
    <row r="23" spans="1:7">
      <c r="A23" s="3">
        <v>2010</v>
      </c>
      <c r="B23" s="4" t="s">
        <v>684</v>
      </c>
      <c r="C23" s="5" t="s">
        <v>94</v>
      </c>
      <c r="D23" s="11">
        <v>1</v>
      </c>
      <c r="E23" s="24">
        <v>9.1300000000000008</v>
      </c>
      <c r="F23" s="56" t="s">
        <v>535</v>
      </c>
      <c r="G23" s="55"/>
    </row>
    <row r="24" spans="1:7">
      <c r="A24" s="3">
        <v>2010</v>
      </c>
      <c r="B24" s="4" t="s">
        <v>5</v>
      </c>
      <c r="C24" s="5" t="s">
        <v>182</v>
      </c>
      <c r="D24" s="482">
        <v>3</v>
      </c>
      <c r="E24" s="24">
        <v>9.08</v>
      </c>
      <c r="F24" s="56" t="s">
        <v>535</v>
      </c>
      <c r="G24" s="55"/>
    </row>
    <row r="25" spans="1:7">
      <c r="A25" s="3">
        <v>2010</v>
      </c>
      <c r="B25" s="4" t="s">
        <v>532</v>
      </c>
      <c r="C25" s="5" t="s">
        <v>533</v>
      </c>
      <c r="D25" s="18">
        <v>2</v>
      </c>
      <c r="E25" s="24">
        <v>9.3000000000000007</v>
      </c>
      <c r="F25" s="56"/>
      <c r="G25" s="55"/>
    </row>
    <row r="26" spans="1:7">
      <c r="A26" s="3">
        <v>2010</v>
      </c>
      <c r="B26" s="4" t="s">
        <v>21</v>
      </c>
      <c r="C26" s="5" t="s">
        <v>534</v>
      </c>
      <c r="D26" s="18">
        <v>2</v>
      </c>
      <c r="E26" s="24">
        <v>9.1</v>
      </c>
      <c r="F26" s="56"/>
      <c r="G26" s="55"/>
    </row>
    <row r="27" spans="1:7">
      <c r="A27" s="3">
        <v>2011</v>
      </c>
      <c r="B27" s="4" t="s">
        <v>60</v>
      </c>
      <c r="C27" s="5" t="s">
        <v>553</v>
      </c>
      <c r="D27" s="6">
        <v>8</v>
      </c>
      <c r="E27" s="509">
        <v>9.83</v>
      </c>
      <c r="F27" s="56"/>
      <c r="G27" s="55"/>
    </row>
    <row r="28" spans="1:7">
      <c r="A28" s="3">
        <v>2011</v>
      </c>
      <c r="B28" s="4" t="s">
        <v>19</v>
      </c>
      <c r="C28" s="5" t="s">
        <v>349</v>
      </c>
      <c r="D28" s="19">
        <v>3</v>
      </c>
      <c r="E28" s="24">
        <v>8</v>
      </c>
      <c r="F28" s="56"/>
      <c r="G28" s="55"/>
    </row>
    <row r="29" spans="1:7">
      <c r="A29" s="3">
        <v>2012</v>
      </c>
      <c r="B29" s="4" t="s">
        <v>684</v>
      </c>
      <c r="C29" s="5" t="s">
        <v>94</v>
      </c>
      <c r="D29" s="489">
        <v>5</v>
      </c>
      <c r="E29" s="24">
        <v>8.2100000000000009</v>
      </c>
      <c r="F29" s="56" t="s">
        <v>564</v>
      </c>
      <c r="G29" s="55"/>
    </row>
    <row r="30" spans="1:7">
      <c r="A30" s="3">
        <v>2012</v>
      </c>
      <c r="B30" s="4" t="s">
        <v>5</v>
      </c>
      <c r="C30" s="5" t="s">
        <v>115</v>
      </c>
      <c r="D30" s="489">
        <v>6</v>
      </c>
      <c r="E30" s="24">
        <v>8.75</v>
      </c>
      <c r="F30" s="56" t="s">
        <v>565</v>
      </c>
      <c r="G30" s="55"/>
    </row>
    <row r="31" spans="1:7">
      <c r="A31" s="3">
        <v>2012</v>
      </c>
      <c r="B31" s="4" t="s">
        <v>28</v>
      </c>
      <c r="C31" s="5" t="s">
        <v>83</v>
      </c>
      <c r="D31" s="489">
        <v>4</v>
      </c>
      <c r="E31" s="24">
        <v>9.3000000000000007</v>
      </c>
      <c r="F31" s="56"/>
      <c r="G31" s="55"/>
    </row>
    <row r="32" spans="1:7">
      <c r="A32" s="3">
        <v>2012</v>
      </c>
      <c r="B32" s="4" t="s">
        <v>45</v>
      </c>
      <c r="C32" s="5" t="s">
        <v>331</v>
      </c>
      <c r="D32" s="489">
        <v>4</v>
      </c>
      <c r="E32" s="24">
        <v>9.5</v>
      </c>
      <c r="F32" s="56"/>
      <c r="G32" s="55"/>
    </row>
    <row r="33" spans="1:7">
      <c r="A33" s="3">
        <v>2013</v>
      </c>
      <c r="B33" s="4" t="s">
        <v>684</v>
      </c>
      <c r="C33" s="5" t="s">
        <v>99</v>
      </c>
      <c r="D33" s="489">
        <v>19</v>
      </c>
      <c r="E33" s="24">
        <v>8.67</v>
      </c>
      <c r="F33" s="56" t="s">
        <v>591</v>
      </c>
      <c r="G33" s="55"/>
    </row>
    <row r="34" spans="1:7">
      <c r="A34" s="3">
        <v>2013</v>
      </c>
      <c r="B34" s="4" t="s">
        <v>13</v>
      </c>
      <c r="C34" s="5" t="s">
        <v>590</v>
      </c>
      <c r="D34" s="18">
        <v>2</v>
      </c>
      <c r="E34" s="24">
        <v>9.1999999999999993</v>
      </c>
      <c r="F34" s="56"/>
      <c r="G34" s="55"/>
    </row>
    <row r="35" spans="1:7">
      <c r="A35" s="3">
        <v>2014</v>
      </c>
      <c r="B35" s="4" t="s">
        <v>684</v>
      </c>
      <c r="C35" s="5" t="s">
        <v>23</v>
      </c>
      <c r="D35" s="601">
        <v>8</v>
      </c>
      <c r="E35" s="24">
        <v>8.36</v>
      </c>
      <c r="F35" s="56"/>
      <c r="G35" s="55"/>
    </row>
    <row r="36" spans="1:7">
      <c r="A36" s="3">
        <v>2014</v>
      </c>
      <c r="B36" s="4" t="s">
        <v>54</v>
      </c>
      <c r="C36" s="5" t="s">
        <v>615</v>
      </c>
      <c r="D36" s="601">
        <v>5</v>
      </c>
      <c r="E36" s="24">
        <v>8.25</v>
      </c>
      <c r="F36" s="56"/>
      <c r="G36" s="55"/>
    </row>
    <row r="37" spans="1:7">
      <c r="A37" s="3">
        <v>2014</v>
      </c>
      <c r="B37" s="4" t="s">
        <v>11</v>
      </c>
      <c r="C37" s="5" t="s">
        <v>616</v>
      </c>
      <c r="D37" s="601">
        <v>5</v>
      </c>
      <c r="E37" s="24">
        <v>8.75</v>
      </c>
      <c r="F37" s="56"/>
      <c r="G37" s="55"/>
    </row>
    <row r="38" spans="1:7">
      <c r="A38" s="3">
        <v>2015</v>
      </c>
      <c r="B38" s="4" t="s">
        <v>5</v>
      </c>
      <c r="C38" s="5" t="s">
        <v>348</v>
      </c>
      <c r="D38" s="601">
        <v>4</v>
      </c>
      <c r="E38" s="24">
        <v>8.92</v>
      </c>
      <c r="F38" s="56" t="s">
        <v>652</v>
      </c>
      <c r="G38" s="55"/>
    </row>
    <row r="39" spans="1:7">
      <c r="A39" s="3">
        <v>2015</v>
      </c>
      <c r="B39" s="4" t="s">
        <v>54</v>
      </c>
      <c r="C39" s="5" t="s">
        <v>664</v>
      </c>
      <c r="D39" s="19">
        <v>3</v>
      </c>
      <c r="E39" s="24">
        <v>9.3800000000000008</v>
      </c>
      <c r="F39" s="56" t="s">
        <v>668</v>
      </c>
      <c r="G39" s="55"/>
    </row>
    <row r="40" spans="1:7">
      <c r="A40" s="3">
        <v>2015</v>
      </c>
      <c r="B40" s="4" t="s">
        <v>514</v>
      </c>
      <c r="C40" s="29" t="s">
        <v>645</v>
      </c>
      <c r="D40" s="629">
        <v>7</v>
      </c>
      <c r="E40" s="630">
        <v>8.8800000000000008</v>
      </c>
      <c r="F40" s="56"/>
      <c r="G40" s="55"/>
    </row>
    <row r="41" spans="1:7">
      <c r="A41" s="3">
        <v>2017</v>
      </c>
      <c r="B41" s="4" t="s">
        <v>5</v>
      </c>
      <c r="C41" s="29" t="s">
        <v>113</v>
      </c>
      <c r="D41" s="629">
        <v>10</v>
      </c>
      <c r="E41" s="630">
        <v>6.83</v>
      </c>
      <c r="F41" s="56" t="s">
        <v>722</v>
      </c>
      <c r="G41" s="55"/>
    </row>
    <row r="42" spans="1:7">
      <c r="A42" s="3">
        <v>2019</v>
      </c>
      <c r="B42" s="4" t="s">
        <v>5</v>
      </c>
      <c r="C42" s="29" t="s">
        <v>16</v>
      </c>
      <c r="D42" s="629">
        <v>10</v>
      </c>
      <c r="E42" s="630">
        <v>7</v>
      </c>
      <c r="F42" s="56" t="s">
        <v>771</v>
      </c>
      <c r="G42" s="55"/>
    </row>
    <row r="43" spans="1:7">
      <c r="A43" s="3"/>
      <c r="B43" s="4"/>
      <c r="C43" s="29"/>
      <c r="D43" s="629"/>
      <c r="E43" s="630"/>
      <c r="F43" s="56"/>
      <c r="G43" s="55"/>
    </row>
    <row r="44" spans="1:7">
      <c r="A44" s="3"/>
      <c r="B44" s="4"/>
      <c r="C44" s="29"/>
      <c r="D44" s="629"/>
      <c r="E44" s="630"/>
      <c r="F44" s="56"/>
      <c r="G44" s="55"/>
    </row>
    <row r="47" spans="1:7">
      <c r="D47" s="8" t="s">
        <v>7</v>
      </c>
      <c r="E47" s="9">
        <f>SUM(E9:E44)/COUNT(E9:E44)</f>
        <v>8.5914705882352944</v>
      </c>
    </row>
    <row r="49" spans="1:5">
      <c r="A49" s="12" t="s">
        <v>10</v>
      </c>
      <c r="B49" s="13">
        <v>43626</v>
      </c>
    </row>
    <row r="51" spans="1:5">
      <c r="B51" s="379" t="s">
        <v>508</v>
      </c>
    </row>
    <row r="52" spans="1:5">
      <c r="B52" s="380" t="s">
        <v>509</v>
      </c>
    </row>
    <row r="62" spans="1:5">
      <c r="A62" s="10"/>
      <c r="B62" s="10"/>
      <c r="C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24"/>
      <c r="B70" s="24"/>
      <c r="C70" s="24"/>
      <c r="D70" s="24"/>
      <c r="E70" s="24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  <row r="239" spans="1:5">
      <c r="A239" s="10"/>
      <c r="B239" s="10"/>
      <c r="C239" s="10"/>
      <c r="D239" s="10"/>
      <c r="E239" s="10"/>
    </row>
    <row r="240" spans="1:5">
      <c r="A240" s="10"/>
      <c r="B240" s="10"/>
      <c r="C240" s="10"/>
      <c r="D240" s="10"/>
      <c r="E240" s="10"/>
    </row>
    <row r="241" spans="1:5">
      <c r="A241" s="10"/>
      <c r="B241" s="10"/>
      <c r="C241" s="10"/>
      <c r="D241" s="10"/>
      <c r="E241" s="10"/>
    </row>
    <row r="242" spans="1:5">
      <c r="A242" s="10"/>
      <c r="B242" s="10"/>
      <c r="C242" s="10"/>
      <c r="D242" s="10"/>
      <c r="E242" s="10"/>
    </row>
    <row r="243" spans="1:5">
      <c r="A243" s="10"/>
      <c r="B243" s="10"/>
      <c r="C243" s="10"/>
      <c r="D243" s="10"/>
      <c r="E243" s="10"/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  <row r="247" spans="1:5">
      <c r="A247" s="10"/>
      <c r="B247" s="10"/>
      <c r="C247" s="10"/>
      <c r="D247" s="10"/>
      <c r="E247" s="10"/>
    </row>
    <row r="248" spans="1:5">
      <c r="A248" s="10"/>
      <c r="B248" s="10"/>
      <c r="C248" s="10"/>
      <c r="D248" s="10"/>
      <c r="E248" s="10"/>
    </row>
    <row r="249" spans="1:5">
      <c r="A249" s="10"/>
      <c r="B249" s="10"/>
      <c r="C249" s="10"/>
      <c r="D249" s="10"/>
      <c r="E249" s="10"/>
    </row>
    <row r="250" spans="1:5">
      <c r="A250" s="10"/>
      <c r="B250" s="10"/>
      <c r="C250" s="10"/>
      <c r="D250" s="10"/>
      <c r="E250" s="10"/>
    </row>
    <row r="251" spans="1:5">
      <c r="A251" s="10"/>
      <c r="B251" s="10"/>
      <c r="C251" s="10"/>
      <c r="D251" s="10"/>
      <c r="E251" s="10"/>
    </row>
    <row r="252" spans="1:5">
      <c r="A252" s="10"/>
      <c r="B252" s="10"/>
      <c r="C252" s="10"/>
      <c r="D252" s="10"/>
      <c r="E252" s="10"/>
    </row>
    <row r="253" spans="1:5">
      <c r="A253" s="10"/>
      <c r="B253" s="10"/>
      <c r="C253" s="10"/>
      <c r="D253" s="10"/>
      <c r="E253" s="10"/>
    </row>
    <row r="254" spans="1:5">
      <c r="A254" s="10"/>
      <c r="B254" s="10"/>
      <c r="C254" s="10"/>
      <c r="D254" s="10"/>
      <c r="E254" s="10"/>
    </row>
    <row r="255" spans="1:5">
      <c r="A255" s="10"/>
      <c r="B255" s="10"/>
      <c r="C255" s="10"/>
      <c r="D255" s="10"/>
      <c r="E255" s="10"/>
    </row>
    <row r="256" spans="1:5">
      <c r="A256" s="10"/>
      <c r="B256" s="10"/>
      <c r="C256" s="10"/>
      <c r="D256" s="10"/>
      <c r="E256" s="10"/>
    </row>
    <row r="257" spans="1:5">
      <c r="A257" s="10"/>
      <c r="B257" s="10"/>
      <c r="C257" s="10"/>
      <c r="D257" s="10"/>
      <c r="E257" s="10"/>
    </row>
    <row r="258" spans="1:5">
      <c r="A258" s="10"/>
      <c r="B258" s="10"/>
      <c r="C258" s="10"/>
      <c r="D258" s="10"/>
      <c r="E258" s="10"/>
    </row>
    <row r="259" spans="1:5">
      <c r="A259" s="10"/>
      <c r="B259" s="10"/>
      <c r="C259" s="10"/>
      <c r="D259" s="10"/>
      <c r="E259" s="10"/>
    </row>
    <row r="260" spans="1:5">
      <c r="A260" s="10"/>
      <c r="B260" s="10"/>
      <c r="C260" s="10"/>
      <c r="D260" s="10"/>
      <c r="E260" s="10"/>
    </row>
  </sheetData>
  <mergeCells count="1">
    <mergeCell ref="A1:E1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3"/>
  <dimension ref="A1:G253"/>
  <sheetViews>
    <sheetView topLeftCell="A37" workbookViewId="0">
      <selection activeCell="J54" sqref="J54"/>
    </sheetView>
  </sheetViews>
  <sheetFormatPr baseColWidth="10" defaultRowHeight="12.75"/>
  <cols>
    <col min="1" max="1" width="11.42578125" customWidth="1"/>
    <col min="2" max="2" width="22.85546875" customWidth="1"/>
    <col min="3" max="3" width="17.85546875" bestFit="1" customWidth="1"/>
  </cols>
  <sheetData>
    <row r="1" spans="1:7" ht="20.25" thickBot="1">
      <c r="A1" s="861" t="s">
        <v>205</v>
      </c>
      <c r="B1" s="862"/>
      <c r="C1" s="862"/>
      <c r="D1" s="862"/>
      <c r="E1" s="862"/>
      <c r="F1" s="61"/>
      <c r="G1" s="62"/>
    </row>
    <row r="4" spans="1:7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214</v>
      </c>
      <c r="G4" s="1" t="s">
        <v>213</v>
      </c>
    </row>
    <row r="5" spans="1:7">
      <c r="A5" s="3">
        <v>1986</v>
      </c>
      <c r="B5" s="4" t="s">
        <v>28</v>
      </c>
      <c r="C5" s="5" t="s">
        <v>29</v>
      </c>
      <c r="D5" s="19">
        <v>3</v>
      </c>
      <c r="E5" s="17">
        <v>29.02</v>
      </c>
      <c r="F5" s="55"/>
      <c r="G5" s="55"/>
    </row>
    <row r="6" spans="1:7">
      <c r="A6" s="3">
        <v>1987</v>
      </c>
      <c r="B6" s="4" t="s">
        <v>30</v>
      </c>
      <c r="C6" s="5" t="s">
        <v>31</v>
      </c>
      <c r="D6" s="11">
        <v>1</v>
      </c>
      <c r="E6" s="6">
        <v>28.84</v>
      </c>
      <c r="F6" s="55"/>
      <c r="G6" s="55"/>
    </row>
    <row r="7" spans="1:7">
      <c r="A7" s="3">
        <v>1990</v>
      </c>
      <c r="B7" s="4" t="s">
        <v>5</v>
      </c>
      <c r="C7" s="5" t="s">
        <v>91</v>
      </c>
      <c r="D7" s="6">
        <v>11</v>
      </c>
      <c r="E7" s="6">
        <v>27.66</v>
      </c>
      <c r="F7" s="56" t="s">
        <v>313</v>
      </c>
      <c r="G7" s="55"/>
    </row>
    <row r="8" spans="1:7">
      <c r="A8" s="3">
        <v>1991</v>
      </c>
      <c r="B8" s="4" t="s">
        <v>13</v>
      </c>
      <c r="C8" s="5" t="s">
        <v>43</v>
      </c>
      <c r="D8" s="19">
        <v>3</v>
      </c>
      <c r="E8" s="6">
        <v>28.87</v>
      </c>
      <c r="F8" s="55"/>
      <c r="G8" s="55"/>
    </row>
    <row r="9" spans="1:7">
      <c r="A9" s="3">
        <v>1992</v>
      </c>
      <c r="B9" s="4" t="s">
        <v>5</v>
      </c>
      <c r="C9" s="5" t="s">
        <v>62</v>
      </c>
      <c r="D9" s="6">
        <v>6</v>
      </c>
      <c r="E9" s="24">
        <v>28.8</v>
      </c>
      <c r="F9" s="56" t="s">
        <v>314</v>
      </c>
      <c r="G9" s="55"/>
    </row>
    <row r="10" spans="1:7">
      <c r="A10" s="3">
        <v>1992</v>
      </c>
      <c r="B10" s="4" t="s">
        <v>15</v>
      </c>
      <c r="C10" s="5" t="s">
        <v>6</v>
      </c>
      <c r="D10" s="19">
        <v>3</v>
      </c>
      <c r="E10" s="24">
        <v>28.5</v>
      </c>
      <c r="F10" s="55"/>
      <c r="G10" s="55"/>
    </row>
    <row r="11" spans="1:7">
      <c r="A11" s="3">
        <v>1993</v>
      </c>
      <c r="B11" s="4" t="s">
        <v>45</v>
      </c>
      <c r="C11" s="5" t="s">
        <v>46</v>
      </c>
      <c r="D11" s="11">
        <v>1</v>
      </c>
      <c r="E11" s="20">
        <v>30</v>
      </c>
      <c r="F11" s="55"/>
      <c r="G11" s="55"/>
    </row>
    <row r="12" spans="1:7">
      <c r="A12" s="3">
        <v>1993</v>
      </c>
      <c r="B12" s="4" t="s">
        <v>34</v>
      </c>
      <c r="C12" s="5" t="s">
        <v>47</v>
      </c>
      <c r="D12" s="11">
        <v>1</v>
      </c>
      <c r="E12" s="6">
        <v>29.01</v>
      </c>
      <c r="F12" s="55"/>
      <c r="G12" s="55"/>
    </row>
    <row r="13" spans="1:7">
      <c r="A13" s="3">
        <v>1994</v>
      </c>
      <c r="B13" s="4" t="s">
        <v>48</v>
      </c>
      <c r="C13" s="5" t="s">
        <v>49</v>
      </c>
      <c r="D13" s="19">
        <v>3</v>
      </c>
      <c r="E13" s="24">
        <v>28.7</v>
      </c>
      <c r="F13" s="55"/>
      <c r="G13" s="55"/>
    </row>
    <row r="14" spans="1:7">
      <c r="A14" s="3">
        <v>1994</v>
      </c>
      <c r="B14" s="4" t="s">
        <v>28</v>
      </c>
      <c r="C14" s="5" t="s">
        <v>50</v>
      </c>
      <c r="D14" s="6">
        <v>5</v>
      </c>
      <c r="E14" s="6">
        <v>29.16</v>
      </c>
      <c r="F14" s="55"/>
      <c r="G14" s="55"/>
    </row>
    <row r="15" spans="1:7">
      <c r="A15" s="3">
        <v>1995</v>
      </c>
      <c r="B15" s="4" t="s">
        <v>32</v>
      </c>
      <c r="C15" s="5" t="s">
        <v>51</v>
      </c>
      <c r="D15" s="6">
        <v>6</v>
      </c>
      <c r="E15" s="6">
        <v>29.28</v>
      </c>
      <c r="F15" s="55"/>
      <c r="G15" s="55"/>
    </row>
    <row r="16" spans="1:7">
      <c r="A16" s="3">
        <v>1995</v>
      </c>
      <c r="B16" s="4" t="s">
        <v>41</v>
      </c>
      <c r="C16" s="5" t="s">
        <v>23</v>
      </c>
      <c r="D16" s="18">
        <v>2</v>
      </c>
      <c r="E16" s="24">
        <v>29.2</v>
      </c>
      <c r="F16" s="55"/>
      <c r="G16" s="55"/>
    </row>
    <row r="17" spans="1:7">
      <c r="A17" s="3">
        <v>1996</v>
      </c>
      <c r="B17" s="4" t="s">
        <v>5</v>
      </c>
      <c r="C17" s="5" t="s">
        <v>24</v>
      </c>
      <c r="D17" s="6">
        <v>6</v>
      </c>
      <c r="E17" s="24">
        <v>28.97</v>
      </c>
      <c r="F17" s="55"/>
      <c r="G17" s="55"/>
    </row>
    <row r="18" spans="1:7">
      <c r="A18" s="3">
        <v>1996</v>
      </c>
      <c r="B18" s="4" t="s">
        <v>48</v>
      </c>
      <c r="C18" s="5" t="s">
        <v>52</v>
      </c>
      <c r="D18" s="6">
        <v>4</v>
      </c>
      <c r="E18" s="6">
        <v>28.27</v>
      </c>
      <c r="F18" s="55"/>
      <c r="G18" s="55"/>
    </row>
    <row r="19" spans="1:7">
      <c r="A19" s="3">
        <v>1996</v>
      </c>
      <c r="B19" s="4" t="s">
        <v>13</v>
      </c>
      <c r="C19" s="5" t="s">
        <v>53</v>
      </c>
      <c r="D19" s="6">
        <v>10</v>
      </c>
      <c r="E19" s="6">
        <v>29.52</v>
      </c>
      <c r="F19" s="55"/>
      <c r="G19" s="55"/>
    </row>
    <row r="20" spans="1:7">
      <c r="D20" s="21" t="s">
        <v>7</v>
      </c>
      <c r="E20" s="22">
        <v>28.92</v>
      </c>
    </row>
    <row r="21" spans="1:7">
      <c r="A21" s="3">
        <v>1997</v>
      </c>
      <c r="B21" s="4" t="s">
        <v>54</v>
      </c>
      <c r="C21" s="5" t="s">
        <v>55</v>
      </c>
      <c r="D21" s="18">
        <v>2</v>
      </c>
      <c r="E21" s="17">
        <v>8.41</v>
      </c>
      <c r="F21" s="55"/>
      <c r="G21" s="55"/>
    </row>
    <row r="22" spans="1:7">
      <c r="A22" s="3">
        <v>1997</v>
      </c>
      <c r="B22" s="4" t="s">
        <v>15</v>
      </c>
      <c r="C22" s="5" t="s">
        <v>56</v>
      </c>
      <c r="D22" s="18">
        <v>2</v>
      </c>
      <c r="E22" s="17">
        <v>9.24</v>
      </c>
      <c r="F22" s="55"/>
      <c r="G22" s="55"/>
    </row>
    <row r="23" spans="1:7">
      <c r="A23" s="3">
        <v>1998</v>
      </c>
      <c r="B23" s="4" t="s">
        <v>19</v>
      </c>
      <c r="C23" s="42" t="s">
        <v>57</v>
      </c>
      <c r="D23" s="11">
        <v>1</v>
      </c>
      <c r="E23" s="6">
        <v>8.6300000000000008</v>
      </c>
      <c r="F23" s="55"/>
      <c r="G23" s="55"/>
    </row>
    <row r="24" spans="1:7">
      <c r="A24" s="3">
        <v>1998</v>
      </c>
      <c r="B24" s="4" t="s">
        <v>58</v>
      </c>
      <c r="C24" s="5" t="s">
        <v>59</v>
      </c>
      <c r="D24" s="11">
        <v>1</v>
      </c>
      <c r="E24" s="6">
        <v>9.0399999999999991</v>
      </c>
      <c r="F24" s="55"/>
      <c r="G24" s="55"/>
    </row>
    <row r="25" spans="1:7">
      <c r="A25" s="3">
        <v>1999</v>
      </c>
      <c r="B25" s="4" t="s">
        <v>28</v>
      </c>
      <c r="C25" s="5" t="s">
        <v>62</v>
      </c>
      <c r="D25" s="18">
        <v>2</v>
      </c>
      <c r="E25" s="6">
        <v>8.69</v>
      </c>
      <c r="F25" s="55"/>
      <c r="G25" s="55"/>
    </row>
    <row r="26" spans="1:7">
      <c r="A26" s="3">
        <v>2000</v>
      </c>
      <c r="B26" s="4" t="s">
        <v>17</v>
      </c>
      <c r="C26" s="5" t="s">
        <v>63</v>
      </c>
      <c r="D26" s="19">
        <v>3</v>
      </c>
      <c r="E26" s="6">
        <v>8.9600000000000009</v>
      </c>
      <c r="F26" s="55"/>
      <c r="G26" s="55"/>
    </row>
    <row r="27" spans="1:7">
      <c r="A27" s="3">
        <v>2001</v>
      </c>
      <c r="B27" s="4" t="s">
        <v>11</v>
      </c>
      <c r="C27" s="5" t="s">
        <v>12</v>
      </c>
      <c r="D27" s="18">
        <v>2</v>
      </c>
      <c r="E27" s="17">
        <v>9.2799999999999994</v>
      </c>
      <c r="F27" s="55"/>
      <c r="G27" s="55"/>
    </row>
    <row r="28" spans="1:7">
      <c r="A28" s="3">
        <v>2002</v>
      </c>
      <c r="B28" s="4" t="s">
        <v>5</v>
      </c>
      <c r="C28" s="5" t="s">
        <v>115</v>
      </c>
      <c r="D28" s="6">
        <v>8</v>
      </c>
      <c r="E28" s="25">
        <v>9.39</v>
      </c>
      <c r="F28" s="56" t="s">
        <v>237</v>
      </c>
      <c r="G28" s="55"/>
    </row>
    <row r="29" spans="1:7">
      <c r="A29" s="3">
        <v>2002</v>
      </c>
      <c r="B29" s="4" t="s">
        <v>5</v>
      </c>
      <c r="C29" s="5" t="s">
        <v>115</v>
      </c>
      <c r="D29" s="6">
        <v>20</v>
      </c>
      <c r="E29" s="6">
        <v>6.62</v>
      </c>
      <c r="F29" s="56" t="s">
        <v>238</v>
      </c>
      <c r="G29" s="55"/>
    </row>
    <row r="30" spans="1:7">
      <c r="A30" s="3">
        <v>2002</v>
      </c>
      <c r="B30" s="4" t="s">
        <v>13</v>
      </c>
      <c r="C30" s="5" t="s">
        <v>14</v>
      </c>
      <c r="D30" s="19">
        <v>3</v>
      </c>
      <c r="E30" s="7">
        <v>9.6300000000000008</v>
      </c>
      <c r="F30" s="55"/>
      <c r="G30" s="55"/>
    </row>
    <row r="31" spans="1:7">
      <c r="A31" s="3">
        <v>2003</v>
      </c>
      <c r="B31" s="4" t="s">
        <v>5</v>
      </c>
      <c r="C31" s="5" t="s">
        <v>29</v>
      </c>
      <c r="D31" s="6">
        <v>8</v>
      </c>
      <c r="E31" s="24">
        <v>7.9</v>
      </c>
      <c r="F31" s="55"/>
      <c r="G31" s="56" t="s">
        <v>240</v>
      </c>
    </row>
    <row r="32" spans="1:7">
      <c r="A32" s="3">
        <v>2003</v>
      </c>
      <c r="B32" s="4" t="s">
        <v>15</v>
      </c>
      <c r="C32" s="5" t="s">
        <v>16</v>
      </c>
      <c r="D32" s="11">
        <v>1</v>
      </c>
      <c r="E32" s="6">
        <v>9.42</v>
      </c>
      <c r="F32" s="55"/>
      <c r="G32" s="55"/>
    </row>
    <row r="33" spans="1:7">
      <c r="A33" s="3">
        <v>2003</v>
      </c>
      <c r="B33" s="4" t="s">
        <v>17</v>
      </c>
      <c r="C33" s="5" t="s">
        <v>18</v>
      </c>
      <c r="D33" s="6">
        <v>4</v>
      </c>
      <c r="E33" s="24">
        <v>9.1</v>
      </c>
      <c r="F33" s="55"/>
      <c r="G33" s="55"/>
    </row>
    <row r="34" spans="1:7">
      <c r="A34" s="3">
        <v>2004</v>
      </c>
      <c r="B34" s="4" t="s">
        <v>19</v>
      </c>
      <c r="C34" s="5" t="s">
        <v>20</v>
      </c>
      <c r="D34" s="18">
        <v>2</v>
      </c>
      <c r="E34" s="24">
        <v>8.2799999999999994</v>
      </c>
      <c r="F34" s="55"/>
      <c r="G34" s="55"/>
    </row>
    <row r="35" spans="1:7">
      <c r="A35" s="3">
        <v>2005</v>
      </c>
      <c r="B35" s="4" t="s">
        <v>54</v>
      </c>
      <c r="C35" s="5" t="s">
        <v>66</v>
      </c>
      <c r="D35" s="11">
        <v>1</v>
      </c>
      <c r="E35" s="24">
        <v>8.74</v>
      </c>
      <c r="F35" s="55"/>
      <c r="G35" s="55"/>
    </row>
    <row r="36" spans="1:7">
      <c r="A36" s="3">
        <v>2006</v>
      </c>
      <c r="B36" s="4" t="s">
        <v>684</v>
      </c>
      <c r="C36" s="5" t="s">
        <v>23</v>
      </c>
      <c r="D36" s="6">
        <v>5</v>
      </c>
      <c r="E36" s="24">
        <v>8.41</v>
      </c>
      <c r="F36" s="56" t="s">
        <v>274</v>
      </c>
      <c r="G36" s="55"/>
    </row>
    <row r="37" spans="1:7">
      <c r="A37" s="3">
        <v>2007</v>
      </c>
      <c r="B37" s="4" t="s">
        <v>684</v>
      </c>
      <c r="C37" s="5" t="s">
        <v>23</v>
      </c>
      <c r="D37" s="18">
        <v>2</v>
      </c>
      <c r="E37" s="24">
        <v>9.57</v>
      </c>
      <c r="F37" s="56" t="s">
        <v>322</v>
      </c>
      <c r="G37" s="56"/>
    </row>
    <row r="38" spans="1:7">
      <c r="A38" s="3">
        <v>2008</v>
      </c>
      <c r="B38" s="4" t="s">
        <v>684</v>
      </c>
      <c r="C38" s="5" t="s">
        <v>99</v>
      </c>
      <c r="D38" s="6">
        <v>5</v>
      </c>
      <c r="E38" s="24">
        <v>7.76</v>
      </c>
      <c r="F38" s="56" t="s">
        <v>489</v>
      </c>
      <c r="G38" s="56"/>
    </row>
    <row r="39" spans="1:7">
      <c r="A39" s="3">
        <v>2010</v>
      </c>
      <c r="B39" s="4" t="s">
        <v>5</v>
      </c>
      <c r="C39" s="5" t="s">
        <v>182</v>
      </c>
      <c r="D39" s="6">
        <v>10</v>
      </c>
      <c r="E39" s="24">
        <v>7.9</v>
      </c>
      <c r="F39" s="56" t="s">
        <v>543</v>
      </c>
      <c r="G39" s="56"/>
    </row>
    <row r="40" spans="1:7">
      <c r="A40" s="3">
        <v>2013</v>
      </c>
      <c r="B40" s="4" t="s">
        <v>684</v>
      </c>
      <c r="C40" s="5" t="s">
        <v>99</v>
      </c>
      <c r="D40" s="489">
        <v>15</v>
      </c>
      <c r="E40" s="24">
        <v>7.27</v>
      </c>
      <c r="F40" s="56" t="s">
        <v>599</v>
      </c>
      <c r="G40" s="56"/>
    </row>
    <row r="41" spans="1:7">
      <c r="A41" s="3">
        <v>2015</v>
      </c>
      <c r="B41" s="4" t="s">
        <v>5</v>
      </c>
      <c r="C41" s="5" t="s">
        <v>348</v>
      </c>
      <c r="D41" s="489">
        <v>6</v>
      </c>
      <c r="E41" s="24">
        <v>9.16</v>
      </c>
      <c r="F41" s="56" t="s">
        <v>656</v>
      </c>
      <c r="G41" s="56"/>
    </row>
    <row r="42" spans="1:7">
      <c r="A42" s="3">
        <v>2017</v>
      </c>
      <c r="B42" s="4" t="s">
        <v>5</v>
      </c>
      <c r="C42" s="29" t="s">
        <v>113</v>
      </c>
      <c r="D42" s="489">
        <v>10</v>
      </c>
      <c r="E42" s="24">
        <v>8.1300000000000008</v>
      </c>
      <c r="F42" s="56" t="s">
        <v>723</v>
      </c>
      <c r="G42" s="56"/>
    </row>
    <row r="43" spans="1:7">
      <c r="A43" s="3">
        <v>2019</v>
      </c>
      <c r="B43" s="4" t="s">
        <v>5</v>
      </c>
      <c r="C43" s="29" t="s">
        <v>113</v>
      </c>
      <c r="D43" s="489">
        <v>9</v>
      </c>
      <c r="E43" s="24">
        <v>9.0299999999999994</v>
      </c>
      <c r="F43" s="56" t="s">
        <v>772</v>
      </c>
      <c r="G43" s="56"/>
    </row>
    <row r="44" spans="1:7">
      <c r="A44" s="3"/>
      <c r="B44" s="4"/>
      <c r="C44" s="5"/>
      <c r="D44" s="489"/>
      <c r="E44" s="24"/>
      <c r="F44" s="56"/>
      <c r="G44" s="56"/>
    </row>
    <row r="45" spans="1:7">
      <c r="A45" s="3"/>
      <c r="B45" s="4"/>
      <c r="C45" s="5"/>
      <c r="D45" s="489"/>
      <c r="E45" s="24"/>
      <c r="F45" s="56"/>
      <c r="G45" s="56"/>
    </row>
    <row r="47" spans="1:7">
      <c r="D47" s="40" t="s">
        <v>7</v>
      </c>
      <c r="E47" s="9">
        <f>SUM(E21:E45)/COUNT(E21:E45)</f>
        <v>8.6330434782608698</v>
      </c>
    </row>
    <row r="48" spans="1:7">
      <c r="A48" s="10"/>
      <c r="B48" s="10"/>
      <c r="C48" s="10"/>
    </row>
    <row r="49" spans="1:7">
      <c r="A49" s="10" t="s">
        <v>10</v>
      </c>
      <c r="B49" s="28">
        <v>43640</v>
      </c>
      <c r="C49" s="10"/>
    </row>
    <row r="50" spans="1:7">
      <c r="A50" s="10"/>
      <c r="B50" s="10"/>
      <c r="C50" s="10"/>
      <c r="D50" s="10"/>
      <c r="E50" s="10"/>
    </row>
    <row r="51" spans="1:7">
      <c r="A51" s="10"/>
      <c r="B51" s="596" t="s">
        <v>508</v>
      </c>
      <c r="C51" s="10"/>
      <c r="D51" s="10"/>
      <c r="E51" s="10"/>
    </row>
    <row r="52" spans="1:7">
      <c r="A52" s="10"/>
      <c r="B52" s="380" t="s">
        <v>509</v>
      </c>
      <c r="C52" s="10"/>
      <c r="D52" s="10"/>
      <c r="E52" s="10"/>
    </row>
    <row r="53" spans="1:7">
      <c r="A53" s="10"/>
      <c r="B53" s="10"/>
      <c r="C53" s="10"/>
      <c r="D53" s="10"/>
      <c r="E53" s="10"/>
    </row>
    <row r="54" spans="1:7" ht="13.5" thickBot="1"/>
    <row r="55" spans="1:7" ht="20.25" thickBot="1">
      <c r="A55" s="59" t="s">
        <v>605</v>
      </c>
      <c r="B55" s="60"/>
      <c r="C55" s="60"/>
      <c r="D55" s="60"/>
      <c r="E55" s="60"/>
      <c r="F55" s="593"/>
      <c r="G55" s="594"/>
    </row>
    <row r="58" spans="1:7" ht="15">
      <c r="A58" s="1" t="s">
        <v>0</v>
      </c>
      <c r="B58" s="2" t="s">
        <v>1</v>
      </c>
      <c r="C58" s="2" t="s">
        <v>2</v>
      </c>
      <c r="D58" s="1" t="s">
        <v>3</v>
      </c>
      <c r="E58" s="1" t="s">
        <v>4</v>
      </c>
      <c r="F58" s="1" t="s">
        <v>214</v>
      </c>
      <c r="G58" s="1" t="s">
        <v>213</v>
      </c>
    </row>
    <row r="59" spans="1:7">
      <c r="A59" s="3">
        <v>2013</v>
      </c>
      <c r="B59" s="4" t="s">
        <v>5</v>
      </c>
      <c r="C59" s="5" t="s">
        <v>62</v>
      </c>
      <c r="D59" s="481">
        <v>1</v>
      </c>
      <c r="E59" s="511">
        <v>9.11</v>
      </c>
      <c r="F59" s="56" t="s">
        <v>600</v>
      </c>
      <c r="G59" s="55"/>
    </row>
    <row r="60" spans="1:7">
      <c r="A60" s="3">
        <v>2013</v>
      </c>
      <c r="B60" s="4" t="s">
        <v>13</v>
      </c>
      <c r="C60" s="5" t="s">
        <v>590</v>
      </c>
      <c r="D60" s="481">
        <v>1</v>
      </c>
      <c r="E60" s="603">
        <v>10.32</v>
      </c>
      <c r="F60" s="56" t="s">
        <v>621</v>
      </c>
      <c r="G60" s="55"/>
    </row>
    <row r="61" spans="1:7">
      <c r="A61" s="3">
        <v>2014</v>
      </c>
      <c r="B61" s="4" t="s">
        <v>11</v>
      </c>
      <c r="C61" s="5" t="s">
        <v>616</v>
      </c>
      <c r="D61" s="601">
        <v>7</v>
      </c>
      <c r="E61" s="24">
        <v>9.6199999999999992</v>
      </c>
      <c r="F61" s="56" t="s">
        <v>639</v>
      </c>
      <c r="G61" s="56" t="s">
        <v>641</v>
      </c>
    </row>
    <row r="62" spans="1:7">
      <c r="A62" s="3">
        <v>2015</v>
      </c>
      <c r="B62" s="4" t="s">
        <v>5</v>
      </c>
      <c r="C62" s="5" t="s">
        <v>348</v>
      </c>
      <c r="D62" s="18">
        <v>2</v>
      </c>
      <c r="E62" s="24">
        <v>9.0500000000000007</v>
      </c>
      <c r="F62" s="56" t="s">
        <v>657</v>
      </c>
      <c r="G62" s="56"/>
    </row>
    <row r="63" spans="1:7">
      <c r="A63" s="3">
        <v>2015</v>
      </c>
      <c r="B63" s="4" t="s">
        <v>5</v>
      </c>
      <c r="C63" s="5" t="s">
        <v>348</v>
      </c>
      <c r="D63" s="481">
        <v>1</v>
      </c>
      <c r="E63" s="24">
        <v>10.15</v>
      </c>
      <c r="F63" s="56"/>
      <c r="G63" s="56" t="s">
        <v>658</v>
      </c>
    </row>
    <row r="64" spans="1:7">
      <c r="A64" s="3">
        <v>2015</v>
      </c>
      <c r="B64" s="4" t="s">
        <v>614</v>
      </c>
      <c r="C64" s="5" t="s">
        <v>644</v>
      </c>
      <c r="D64" s="18">
        <v>2</v>
      </c>
      <c r="E64" s="24">
        <v>9.68</v>
      </c>
      <c r="F64" s="56"/>
      <c r="G64" s="56"/>
    </row>
    <row r="65" spans="1:7">
      <c r="A65" s="3">
        <v>2016</v>
      </c>
      <c r="B65" s="4" t="s">
        <v>5</v>
      </c>
      <c r="C65" s="5" t="s">
        <v>24</v>
      </c>
      <c r="D65" s="481">
        <v>1</v>
      </c>
      <c r="E65" s="24">
        <v>9.3800000000000008</v>
      </c>
      <c r="F65" s="56"/>
      <c r="G65" s="56" t="s">
        <v>683</v>
      </c>
    </row>
    <row r="66" spans="1:7">
      <c r="A66" s="3">
        <v>2017</v>
      </c>
      <c r="B66" s="4" t="s">
        <v>5</v>
      </c>
      <c r="C66" s="29" t="s">
        <v>113</v>
      </c>
      <c r="D66" s="18">
        <v>2</v>
      </c>
      <c r="E66" s="24">
        <v>7.53</v>
      </c>
      <c r="F66" s="56" t="s">
        <v>724</v>
      </c>
      <c r="G66" s="56"/>
    </row>
    <row r="67" spans="1:7">
      <c r="A67" s="3">
        <v>2017</v>
      </c>
      <c r="B67" s="4" t="s">
        <v>725</v>
      </c>
      <c r="C67" s="5" t="s">
        <v>708</v>
      </c>
      <c r="D67" s="481">
        <v>1</v>
      </c>
      <c r="E67" s="24">
        <v>9.51</v>
      </c>
      <c r="F67" s="56"/>
      <c r="G67" s="56"/>
    </row>
    <row r="68" spans="1:7">
      <c r="A68" s="3">
        <v>2019</v>
      </c>
      <c r="B68" s="4" t="s">
        <v>5</v>
      </c>
      <c r="C68" s="5" t="s">
        <v>16</v>
      </c>
      <c r="D68" s="19">
        <v>3</v>
      </c>
      <c r="E68" s="24">
        <v>7.89</v>
      </c>
      <c r="F68" s="56" t="s">
        <v>773</v>
      </c>
      <c r="G68" s="56"/>
    </row>
    <row r="69" spans="1:7">
      <c r="A69" s="3">
        <v>2019</v>
      </c>
      <c r="B69" s="4" t="s">
        <v>13</v>
      </c>
      <c r="C69" s="5" t="s">
        <v>16</v>
      </c>
      <c r="D69" s="601">
        <v>31</v>
      </c>
      <c r="E69" s="24">
        <v>9.25</v>
      </c>
      <c r="F69" s="56"/>
      <c r="G69" s="56"/>
    </row>
    <row r="71" spans="1:7">
      <c r="D71" s="8" t="s">
        <v>7</v>
      </c>
      <c r="E71" s="9">
        <f>SUM(E59:E69)/COUNT(E59:E69)</f>
        <v>9.2263636363636365</v>
      </c>
    </row>
    <row r="72" spans="1:7">
      <c r="A72" t="s">
        <v>10</v>
      </c>
      <c r="B72" s="28">
        <f>B49</f>
        <v>43640</v>
      </c>
    </row>
    <row r="73" spans="1:7">
      <c r="A73" s="10"/>
      <c r="B73" s="10"/>
      <c r="C73" s="10"/>
      <c r="D73" s="10"/>
      <c r="E73" s="10"/>
    </row>
    <row r="74" spans="1:7" ht="13.5" thickBot="1">
      <c r="A74" s="10"/>
      <c r="B74" s="10"/>
      <c r="C74" s="10"/>
      <c r="D74" s="10"/>
      <c r="E74" s="10"/>
    </row>
    <row r="75" spans="1:7" ht="20.25" thickBot="1">
      <c r="A75" s="863" t="s">
        <v>774</v>
      </c>
      <c r="B75" s="864"/>
      <c r="C75" s="864"/>
      <c r="D75" s="864"/>
      <c r="E75" s="864"/>
      <c r="F75" s="864"/>
      <c r="G75" s="865"/>
    </row>
    <row r="78" spans="1:7" ht="15">
      <c r="A78" s="1" t="s">
        <v>0</v>
      </c>
      <c r="B78" s="2" t="s">
        <v>1</v>
      </c>
      <c r="C78" s="2" t="s">
        <v>2</v>
      </c>
      <c r="D78" s="1" t="s">
        <v>3</v>
      </c>
      <c r="E78" s="1" t="s">
        <v>4</v>
      </c>
      <c r="F78" s="1" t="s">
        <v>214</v>
      </c>
      <c r="G78" s="1" t="s">
        <v>213</v>
      </c>
    </row>
    <row r="79" spans="1:7">
      <c r="A79" s="3">
        <v>2019</v>
      </c>
      <c r="B79" s="4" t="s">
        <v>13</v>
      </c>
      <c r="C79" s="5" t="s">
        <v>181</v>
      </c>
      <c r="D79" s="601">
        <v>31</v>
      </c>
      <c r="E79" s="603">
        <v>8.59</v>
      </c>
      <c r="F79" s="56"/>
      <c r="G79" s="55"/>
    </row>
    <row r="84" spans="1:5">
      <c r="D84" s="8" t="s">
        <v>7</v>
      </c>
      <c r="E84" s="9">
        <f>SUM(E79:E83)/COUNT(E79:E83)</f>
        <v>8.59</v>
      </c>
    </row>
    <row r="85" spans="1:5">
      <c r="A85" t="s">
        <v>10</v>
      </c>
      <c r="B85" s="28" t="str">
        <f>B69</f>
        <v>Eidgenössisches</v>
      </c>
    </row>
    <row r="87" spans="1:5">
      <c r="B87" s="379" t="s">
        <v>508</v>
      </c>
    </row>
    <row r="88" spans="1:5">
      <c r="B88" s="380" t="s">
        <v>509</v>
      </c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  <row r="239" spans="1:5">
      <c r="A239" s="10"/>
      <c r="B239" s="10"/>
      <c r="C239" s="10"/>
      <c r="D239" s="10"/>
      <c r="E239" s="10"/>
    </row>
    <row r="240" spans="1:5">
      <c r="A240" s="10"/>
      <c r="B240" s="10"/>
      <c r="C240" s="10"/>
      <c r="D240" s="10"/>
      <c r="E240" s="10"/>
    </row>
    <row r="241" spans="1:5">
      <c r="A241" s="10"/>
      <c r="B241" s="10"/>
      <c r="C241" s="10"/>
      <c r="D241" s="10"/>
      <c r="E241" s="10"/>
    </row>
    <row r="242" spans="1:5">
      <c r="A242" s="10"/>
      <c r="B242" s="10"/>
      <c r="C242" s="10"/>
      <c r="D242" s="10"/>
      <c r="E242" s="10"/>
    </row>
    <row r="243" spans="1:5">
      <c r="A243" s="10"/>
      <c r="B243" s="10"/>
      <c r="C243" s="10"/>
      <c r="D243" s="10"/>
      <c r="E243" s="10"/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  <row r="247" spans="1:5">
      <c r="A247" s="10"/>
      <c r="B247" s="10"/>
      <c r="C247" s="10"/>
      <c r="D247" s="10"/>
      <c r="E247" s="10"/>
    </row>
    <row r="248" spans="1:5">
      <c r="A248" s="10"/>
      <c r="B248" s="10"/>
      <c r="C248" s="10"/>
      <c r="D248" s="10"/>
      <c r="E248" s="10"/>
    </row>
    <row r="249" spans="1:5">
      <c r="A249" s="10"/>
      <c r="B249" s="10"/>
      <c r="C249" s="10"/>
      <c r="D249" s="10"/>
      <c r="E249" s="10"/>
    </row>
    <row r="250" spans="1:5">
      <c r="A250" s="10"/>
      <c r="B250" s="10"/>
      <c r="C250" s="10"/>
      <c r="D250" s="10"/>
      <c r="E250" s="10"/>
    </row>
    <row r="251" spans="1:5">
      <c r="A251" s="10"/>
      <c r="B251" s="10"/>
      <c r="C251" s="10"/>
      <c r="D251" s="10"/>
      <c r="E251" s="10"/>
    </row>
    <row r="252" spans="1:5">
      <c r="A252" s="10"/>
      <c r="B252" s="10"/>
      <c r="C252" s="10"/>
      <c r="D252" s="10"/>
      <c r="E252" s="10"/>
    </row>
    <row r="253" spans="1:5">
      <c r="A253" s="10"/>
      <c r="B253" s="10"/>
      <c r="C253" s="10"/>
      <c r="D253" s="10"/>
      <c r="E253" s="10"/>
    </row>
  </sheetData>
  <mergeCells count="2">
    <mergeCell ref="A1:E1"/>
    <mergeCell ref="A75:G75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7"/>
  <dimension ref="A1:H254"/>
  <sheetViews>
    <sheetView topLeftCell="A31" workbookViewId="0">
      <selection activeCell="J30" sqref="J30"/>
    </sheetView>
  </sheetViews>
  <sheetFormatPr baseColWidth="10" defaultRowHeight="12.75"/>
  <cols>
    <col min="1" max="1" width="11.42578125" customWidth="1"/>
    <col min="2" max="2" width="22.85546875" customWidth="1"/>
    <col min="3" max="3" width="16.7109375" bestFit="1" customWidth="1"/>
  </cols>
  <sheetData>
    <row r="1" spans="1:8" ht="19.5">
      <c r="A1" s="867" t="s">
        <v>201</v>
      </c>
      <c r="B1" s="868"/>
      <c r="C1" s="868"/>
      <c r="D1" s="868"/>
      <c r="E1" s="868"/>
      <c r="F1" s="868"/>
      <c r="G1" s="868"/>
      <c r="H1" s="868"/>
    </row>
    <row r="4" spans="1:8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214</v>
      </c>
      <c r="G4" s="1" t="s">
        <v>213</v>
      </c>
    </row>
    <row r="5" spans="1:8">
      <c r="A5" s="3">
        <v>1988</v>
      </c>
      <c r="B5" s="4" t="s">
        <v>5</v>
      </c>
      <c r="C5" s="5" t="s">
        <v>83</v>
      </c>
      <c r="D5" s="6">
        <v>10</v>
      </c>
      <c r="E5" s="24">
        <v>28</v>
      </c>
      <c r="F5" s="56" t="s">
        <v>310</v>
      </c>
      <c r="G5" s="55"/>
    </row>
    <row r="6" spans="1:8">
      <c r="A6" s="3">
        <v>1991</v>
      </c>
      <c r="B6" s="4" t="s">
        <v>5</v>
      </c>
      <c r="C6" s="5" t="s">
        <v>24</v>
      </c>
      <c r="D6" s="6">
        <v>15</v>
      </c>
      <c r="E6" s="7">
        <v>28.05</v>
      </c>
      <c r="F6" s="56" t="s">
        <v>311</v>
      </c>
      <c r="G6" s="55"/>
    </row>
    <row r="7" spans="1:8">
      <c r="A7" s="3">
        <v>1995</v>
      </c>
      <c r="B7" s="4" t="s">
        <v>5</v>
      </c>
      <c r="C7" s="5" t="s">
        <v>83</v>
      </c>
      <c r="D7" s="6">
        <v>17</v>
      </c>
      <c r="E7" s="6">
        <v>27.89</v>
      </c>
      <c r="F7" s="55"/>
      <c r="G7" s="55"/>
    </row>
    <row r="8" spans="1:8">
      <c r="A8" s="36"/>
      <c r="B8" s="37"/>
      <c r="C8" s="38"/>
      <c r="D8" s="39" t="s">
        <v>7</v>
      </c>
      <c r="E8" s="22">
        <v>27.98</v>
      </c>
    </row>
    <row r="9" spans="1:8">
      <c r="A9" s="3">
        <v>1997</v>
      </c>
      <c r="B9" s="4" t="s">
        <v>5</v>
      </c>
      <c r="C9" s="5" t="s">
        <v>111</v>
      </c>
      <c r="D9" s="6">
        <v>15</v>
      </c>
      <c r="E9" s="17">
        <v>7.07</v>
      </c>
      <c r="F9" s="56" t="s">
        <v>312</v>
      </c>
      <c r="G9" s="55"/>
    </row>
    <row r="10" spans="1:8">
      <c r="A10" s="3">
        <v>1998</v>
      </c>
      <c r="B10" s="4" t="s">
        <v>5</v>
      </c>
      <c r="C10" s="5" t="s">
        <v>24</v>
      </c>
      <c r="D10" s="6">
        <v>7</v>
      </c>
      <c r="E10" s="17">
        <v>7.14</v>
      </c>
      <c r="F10" s="55"/>
      <c r="G10" s="56" t="s">
        <v>219</v>
      </c>
    </row>
    <row r="11" spans="1:8">
      <c r="A11" s="3">
        <v>2000</v>
      </c>
      <c r="B11" s="4" t="s">
        <v>5</v>
      </c>
      <c r="C11" s="5" t="s">
        <v>113</v>
      </c>
      <c r="D11" s="6">
        <v>14</v>
      </c>
      <c r="E11" s="17">
        <v>7.31</v>
      </c>
      <c r="F11" s="56" t="s">
        <v>228</v>
      </c>
      <c r="G11" s="55"/>
    </row>
    <row r="12" spans="1:8">
      <c r="A12" s="3">
        <v>2000</v>
      </c>
      <c r="B12" s="4" t="s">
        <v>5</v>
      </c>
      <c r="C12" s="5" t="s">
        <v>113</v>
      </c>
      <c r="D12" s="6">
        <v>5</v>
      </c>
      <c r="E12" s="6">
        <v>6.99</v>
      </c>
      <c r="F12" s="55"/>
      <c r="G12" s="56" t="s">
        <v>230</v>
      </c>
    </row>
    <row r="13" spans="1:8">
      <c r="A13" s="3">
        <v>2002</v>
      </c>
      <c r="B13" s="4" t="s">
        <v>5</v>
      </c>
      <c r="C13" s="5" t="s">
        <v>115</v>
      </c>
      <c r="D13" s="6">
        <v>10</v>
      </c>
      <c r="E13" s="6">
        <v>7.11</v>
      </c>
      <c r="F13" s="55"/>
      <c r="G13" s="56" t="s">
        <v>236</v>
      </c>
    </row>
    <row r="14" spans="1:8">
      <c r="A14" s="3">
        <v>2003</v>
      </c>
      <c r="B14" s="4" t="s">
        <v>5</v>
      </c>
      <c r="C14" s="5" t="s">
        <v>29</v>
      </c>
      <c r="D14" s="6">
        <v>17</v>
      </c>
      <c r="E14" s="25">
        <v>7.5</v>
      </c>
      <c r="F14" s="56" t="s">
        <v>246</v>
      </c>
      <c r="G14" s="55"/>
    </row>
    <row r="15" spans="1:8">
      <c r="A15" s="3">
        <v>2003</v>
      </c>
      <c r="B15" s="4" t="s">
        <v>5</v>
      </c>
      <c r="C15" s="5" t="s">
        <v>29</v>
      </c>
      <c r="D15" s="6">
        <v>22</v>
      </c>
      <c r="E15" s="24">
        <v>5.32</v>
      </c>
      <c r="F15" s="56" t="s">
        <v>247</v>
      </c>
      <c r="G15" s="55"/>
    </row>
    <row r="16" spans="1:8">
      <c r="A16" s="3">
        <v>2003</v>
      </c>
      <c r="B16" s="4" t="s">
        <v>15</v>
      </c>
      <c r="C16" s="5" t="s">
        <v>16</v>
      </c>
      <c r="D16" s="18">
        <v>2</v>
      </c>
      <c r="E16" s="25">
        <v>8</v>
      </c>
      <c r="F16" s="55"/>
      <c r="G16" s="55"/>
    </row>
    <row r="17" spans="1:7">
      <c r="A17" s="3">
        <v>2003</v>
      </c>
      <c r="B17" s="4" t="s">
        <v>17</v>
      </c>
      <c r="C17" s="5" t="s">
        <v>18</v>
      </c>
      <c r="D17" s="6">
        <v>11</v>
      </c>
      <c r="E17" s="6">
        <v>7.08</v>
      </c>
      <c r="F17" s="55"/>
      <c r="G17" s="55"/>
    </row>
    <row r="18" spans="1:7">
      <c r="A18" s="3">
        <v>2004</v>
      </c>
      <c r="B18" s="4" t="s">
        <v>5</v>
      </c>
      <c r="C18" s="5" t="s">
        <v>62</v>
      </c>
      <c r="D18" s="6">
        <v>13</v>
      </c>
      <c r="E18" s="6">
        <v>7.07</v>
      </c>
      <c r="F18" s="55"/>
      <c r="G18" s="56" t="s">
        <v>254</v>
      </c>
    </row>
    <row r="19" spans="1:7">
      <c r="A19" s="3">
        <v>2005</v>
      </c>
      <c r="B19" s="4" t="s">
        <v>5</v>
      </c>
      <c r="C19" s="5" t="s">
        <v>6</v>
      </c>
      <c r="D19" s="6">
        <v>16</v>
      </c>
      <c r="E19" s="17">
        <v>8.01</v>
      </c>
      <c r="F19" s="56" t="s">
        <v>262</v>
      </c>
      <c r="G19" s="55"/>
    </row>
    <row r="20" spans="1:7">
      <c r="A20" s="3">
        <v>2005</v>
      </c>
      <c r="B20" s="4" t="s">
        <v>5</v>
      </c>
      <c r="C20" s="5" t="s">
        <v>6</v>
      </c>
      <c r="D20" s="6">
        <v>22</v>
      </c>
      <c r="E20" s="24">
        <v>6.5</v>
      </c>
      <c r="F20" s="56" t="s">
        <v>263</v>
      </c>
      <c r="G20" s="55"/>
    </row>
    <row r="21" spans="1:7">
      <c r="A21" s="3">
        <v>2005</v>
      </c>
      <c r="B21" s="4" t="s">
        <v>8</v>
      </c>
      <c r="C21" s="5" t="s">
        <v>67</v>
      </c>
      <c r="D21" s="6">
        <v>8</v>
      </c>
      <c r="E21" s="24">
        <v>7.86</v>
      </c>
      <c r="F21" s="55"/>
      <c r="G21" s="55"/>
    </row>
    <row r="22" spans="1:7">
      <c r="A22" s="3">
        <v>2006</v>
      </c>
      <c r="B22" s="4" t="s">
        <v>5</v>
      </c>
      <c r="C22" s="5" t="s">
        <v>24</v>
      </c>
      <c r="D22" s="6">
        <v>10</v>
      </c>
      <c r="E22" s="24">
        <v>7.64</v>
      </c>
      <c r="F22" s="55"/>
      <c r="G22" s="56" t="s">
        <v>276</v>
      </c>
    </row>
    <row r="23" spans="1:7">
      <c r="A23" s="3">
        <v>2008</v>
      </c>
      <c r="B23" s="4" t="s">
        <v>5</v>
      </c>
      <c r="C23" s="5" t="s">
        <v>115</v>
      </c>
      <c r="D23" s="6">
        <v>11</v>
      </c>
      <c r="E23" s="511">
        <v>8.3699999999999992</v>
      </c>
      <c r="F23" s="56" t="s">
        <v>493</v>
      </c>
      <c r="G23" s="56"/>
    </row>
    <row r="24" spans="1:7">
      <c r="A24" s="3">
        <v>2011</v>
      </c>
      <c r="B24" s="4" t="s">
        <v>5</v>
      </c>
      <c r="C24" s="5" t="s">
        <v>24</v>
      </c>
      <c r="D24" s="489">
        <v>10</v>
      </c>
      <c r="E24" s="6">
        <v>8.1300000000000008</v>
      </c>
      <c r="F24" s="56"/>
      <c r="G24" s="56" t="s">
        <v>554</v>
      </c>
    </row>
    <row r="25" spans="1:7">
      <c r="A25" s="3">
        <v>2011</v>
      </c>
      <c r="B25" s="4" t="s">
        <v>5</v>
      </c>
      <c r="C25" s="5" t="s">
        <v>24</v>
      </c>
      <c r="D25" s="489">
        <v>15</v>
      </c>
      <c r="E25" s="512">
        <v>8.6300000000000008</v>
      </c>
      <c r="F25" s="56" t="s">
        <v>555</v>
      </c>
      <c r="G25" s="56"/>
    </row>
    <row r="26" spans="1:7">
      <c r="A26" s="3">
        <v>2012</v>
      </c>
      <c r="B26" s="4" t="s">
        <v>5</v>
      </c>
      <c r="C26" s="5" t="s">
        <v>115</v>
      </c>
      <c r="D26" s="489">
        <v>17</v>
      </c>
      <c r="E26" s="489">
        <v>8.26</v>
      </c>
      <c r="F26" s="56" t="s">
        <v>650</v>
      </c>
      <c r="G26" s="56"/>
    </row>
    <row r="27" spans="1:7">
      <c r="A27" s="3">
        <v>2015</v>
      </c>
      <c r="B27" s="4" t="s">
        <v>5</v>
      </c>
      <c r="C27" s="5" t="s">
        <v>348</v>
      </c>
      <c r="D27" s="489">
        <v>13</v>
      </c>
      <c r="E27" s="489">
        <v>6.23</v>
      </c>
      <c r="F27" s="56"/>
      <c r="G27" s="56" t="s">
        <v>649</v>
      </c>
    </row>
    <row r="28" spans="1:7">
      <c r="A28" s="3">
        <v>2015</v>
      </c>
      <c r="B28" s="4" t="s">
        <v>5</v>
      </c>
      <c r="C28" s="5" t="s">
        <v>348</v>
      </c>
      <c r="D28" s="489">
        <v>13</v>
      </c>
      <c r="E28" s="489">
        <v>8.2200000000000006</v>
      </c>
      <c r="F28" s="56" t="s">
        <v>653</v>
      </c>
      <c r="G28" s="56"/>
    </row>
    <row r="29" spans="1:7">
      <c r="A29" s="3">
        <v>2016</v>
      </c>
      <c r="B29" s="4" t="s">
        <v>5</v>
      </c>
      <c r="C29" s="5" t="s">
        <v>24</v>
      </c>
      <c r="D29" s="489">
        <v>11</v>
      </c>
      <c r="E29" s="489">
        <v>8.34</v>
      </c>
      <c r="F29" s="56" t="s">
        <v>672</v>
      </c>
      <c r="G29" s="56"/>
    </row>
    <row r="30" spans="1:7">
      <c r="A30" s="3">
        <v>2018</v>
      </c>
      <c r="B30" s="4" t="s">
        <v>5</v>
      </c>
      <c r="C30" s="5" t="s">
        <v>44</v>
      </c>
      <c r="D30" s="489">
        <v>14</v>
      </c>
      <c r="E30" s="489">
        <v>8.24</v>
      </c>
      <c r="F30" s="56" t="s">
        <v>744</v>
      </c>
      <c r="G30" s="56"/>
    </row>
    <row r="32" spans="1:7">
      <c r="D32" s="8" t="s">
        <v>7</v>
      </c>
      <c r="E32" s="9">
        <f>SUM(E9:E30)/COUNT(E9:E30)</f>
        <v>7.500909090909091</v>
      </c>
    </row>
    <row r="33" spans="1:8">
      <c r="A33" s="12" t="s">
        <v>10</v>
      </c>
      <c r="B33" s="28">
        <v>43640</v>
      </c>
    </row>
    <row r="35" spans="1:8">
      <c r="B35" s="596" t="s">
        <v>508</v>
      </c>
    </row>
    <row r="36" spans="1:8">
      <c r="B36" s="380" t="s">
        <v>509</v>
      </c>
    </row>
    <row r="39" spans="1:8" ht="13.5" thickBot="1"/>
    <row r="40" spans="1:8" ht="20.25" thickBot="1">
      <c r="A40" s="861" t="s">
        <v>603</v>
      </c>
      <c r="B40" s="862"/>
      <c r="C40" s="862"/>
      <c r="D40" s="862"/>
      <c r="E40" s="862"/>
      <c r="F40" s="862"/>
      <c r="G40" s="862"/>
      <c r="H40" s="866"/>
    </row>
    <row r="43" spans="1:8" ht="15">
      <c r="A43" s="1" t="s">
        <v>0</v>
      </c>
      <c r="B43" s="2" t="s">
        <v>1</v>
      </c>
      <c r="C43" s="2" t="s">
        <v>2</v>
      </c>
      <c r="D43" s="1" t="s">
        <v>3</v>
      </c>
      <c r="E43" s="1" t="s">
        <v>4</v>
      </c>
      <c r="F43" s="1" t="s">
        <v>214</v>
      </c>
      <c r="G43" s="1" t="s">
        <v>213</v>
      </c>
    </row>
    <row r="44" spans="1:8">
      <c r="A44" s="3">
        <v>2008</v>
      </c>
      <c r="B44" s="4" t="s">
        <v>5</v>
      </c>
      <c r="C44" s="5" t="s">
        <v>115</v>
      </c>
      <c r="D44" s="6">
        <v>25</v>
      </c>
      <c r="E44" s="511">
        <v>7.85</v>
      </c>
      <c r="F44" s="56" t="s">
        <v>491</v>
      </c>
      <c r="G44" s="56"/>
    </row>
    <row r="45" spans="1:8">
      <c r="A45" s="3">
        <v>2008</v>
      </c>
      <c r="B45" s="4" t="s">
        <v>5</v>
      </c>
      <c r="C45" s="5" t="s">
        <v>115</v>
      </c>
      <c r="D45" s="6">
        <v>22</v>
      </c>
      <c r="E45" s="511">
        <v>8</v>
      </c>
      <c r="F45" s="56" t="s">
        <v>492</v>
      </c>
      <c r="G45" s="56"/>
    </row>
    <row r="46" spans="1:8">
      <c r="A46" s="3">
        <v>2012</v>
      </c>
      <c r="B46" s="4" t="s">
        <v>5</v>
      </c>
      <c r="C46" s="5" t="s">
        <v>62</v>
      </c>
      <c r="D46" s="477">
        <v>2</v>
      </c>
      <c r="E46" s="24">
        <v>7.83</v>
      </c>
      <c r="F46" s="56" t="s">
        <v>598</v>
      </c>
      <c r="G46" s="55"/>
    </row>
    <row r="47" spans="1:8">
      <c r="A47" s="3">
        <v>2015</v>
      </c>
      <c r="B47" s="4" t="s">
        <v>5</v>
      </c>
      <c r="C47" s="5" t="s">
        <v>348</v>
      </c>
      <c r="D47" s="481">
        <v>1</v>
      </c>
      <c r="E47" s="509">
        <v>9.09</v>
      </c>
      <c r="F47" s="56"/>
      <c r="G47" s="56" t="s">
        <v>651</v>
      </c>
    </row>
    <row r="48" spans="1:8">
      <c r="A48" s="3">
        <v>2015</v>
      </c>
      <c r="B48" s="4" t="s">
        <v>5</v>
      </c>
      <c r="C48" s="5" t="s">
        <v>348</v>
      </c>
      <c r="D48" s="635">
        <v>3</v>
      </c>
      <c r="E48" s="24">
        <v>8.69</v>
      </c>
      <c r="F48" s="56" t="s">
        <v>654</v>
      </c>
      <c r="G48" s="55"/>
    </row>
    <row r="49" spans="1:7">
      <c r="A49" s="3">
        <v>2015</v>
      </c>
      <c r="B49" s="4" t="s">
        <v>5</v>
      </c>
      <c r="C49" s="5" t="s">
        <v>348</v>
      </c>
      <c r="D49" s="601">
        <v>5</v>
      </c>
      <c r="E49" s="24">
        <v>6.85</v>
      </c>
      <c r="F49" s="56" t="s">
        <v>655</v>
      </c>
      <c r="G49" s="55"/>
    </row>
    <row r="50" spans="1:7">
      <c r="A50" s="3">
        <v>2016</v>
      </c>
      <c r="B50" s="4" t="s">
        <v>5</v>
      </c>
      <c r="C50" s="5" t="s">
        <v>24</v>
      </c>
      <c r="D50" s="477">
        <v>2</v>
      </c>
      <c r="E50" s="489">
        <v>8.65</v>
      </c>
      <c r="F50" s="56" t="s">
        <v>673</v>
      </c>
      <c r="G50" s="55"/>
    </row>
    <row r="51" spans="1:7">
      <c r="A51" s="3">
        <v>2016</v>
      </c>
      <c r="B51" s="4" t="s">
        <v>5</v>
      </c>
      <c r="C51" s="5" t="s">
        <v>24</v>
      </c>
      <c r="D51" s="489">
        <v>4</v>
      </c>
      <c r="E51" s="565">
        <v>7.2</v>
      </c>
      <c r="F51" s="56" t="s">
        <v>674</v>
      </c>
      <c r="G51" s="55"/>
    </row>
    <row r="52" spans="1:7">
      <c r="A52" s="3">
        <v>2016</v>
      </c>
      <c r="B52" s="4" t="s">
        <v>5</v>
      </c>
      <c r="C52" s="5" t="s">
        <v>24</v>
      </c>
      <c r="D52" s="481">
        <v>1</v>
      </c>
      <c r="E52" s="489">
        <v>8.35</v>
      </c>
      <c r="F52" s="56"/>
      <c r="G52" s="56" t="s">
        <v>675</v>
      </c>
    </row>
    <row r="54" spans="1:7">
      <c r="D54" s="8" t="s">
        <v>7</v>
      </c>
      <c r="E54" s="9">
        <f>SUM(E44:E53)/COUNT(E44:E53)</f>
        <v>8.0566666666666649</v>
      </c>
    </row>
    <row r="55" spans="1:7">
      <c r="A55" t="s">
        <v>10</v>
      </c>
      <c r="B55" s="28">
        <v>42505</v>
      </c>
    </row>
    <row r="57" spans="1:7">
      <c r="B57" s="379" t="s">
        <v>508</v>
      </c>
    </row>
    <row r="58" spans="1:7">
      <c r="B58" s="380" t="s">
        <v>509</v>
      </c>
    </row>
    <row r="59" spans="1:7">
      <c r="A59" s="10"/>
      <c r="B59" s="10"/>
      <c r="C59" s="10"/>
      <c r="D59" s="10"/>
      <c r="E59" s="10"/>
    </row>
    <row r="60" spans="1:7" ht="13.5" thickBot="1">
      <c r="A60" s="10"/>
      <c r="B60" s="10"/>
      <c r="C60" s="10"/>
      <c r="D60" s="10"/>
      <c r="E60" s="10"/>
    </row>
    <row r="61" spans="1:7" ht="20.25" thickBot="1">
      <c r="A61" s="863" t="s">
        <v>775</v>
      </c>
      <c r="B61" s="864"/>
      <c r="C61" s="864"/>
      <c r="D61" s="864"/>
      <c r="E61" s="864"/>
      <c r="F61" s="864"/>
      <c r="G61" s="865"/>
    </row>
    <row r="64" spans="1:7" ht="15">
      <c r="A64" s="1" t="s">
        <v>0</v>
      </c>
      <c r="B64" s="2" t="s">
        <v>1</v>
      </c>
      <c r="C64" s="2" t="s">
        <v>2</v>
      </c>
      <c r="D64" s="1" t="s">
        <v>3</v>
      </c>
      <c r="E64" s="1" t="s">
        <v>4</v>
      </c>
      <c r="F64" s="1" t="s">
        <v>214</v>
      </c>
      <c r="G64" s="1" t="s">
        <v>213</v>
      </c>
    </row>
    <row r="65" spans="1:7">
      <c r="A65" s="3">
        <v>2019</v>
      </c>
      <c r="B65" s="4" t="s">
        <v>13</v>
      </c>
      <c r="C65" s="5" t="s">
        <v>181</v>
      </c>
      <c r="D65" s="711">
        <v>31</v>
      </c>
      <c r="E65" s="603">
        <v>8.1999999999999993</v>
      </c>
      <c r="F65" s="56"/>
      <c r="G65" s="55"/>
    </row>
    <row r="66" spans="1:7">
      <c r="A66" s="10"/>
      <c r="B66" s="10"/>
      <c r="C66" s="10"/>
      <c r="D66" s="10"/>
      <c r="E66" s="10"/>
    </row>
    <row r="67" spans="1:7">
      <c r="A67" s="10"/>
      <c r="B67" s="10"/>
      <c r="C67" s="10"/>
      <c r="D67" s="10"/>
      <c r="E67" s="10"/>
    </row>
    <row r="68" spans="1:7">
      <c r="A68" s="10"/>
      <c r="B68" s="10"/>
      <c r="C68" s="10"/>
      <c r="D68" s="10"/>
      <c r="E68" s="10"/>
    </row>
    <row r="69" spans="1:7">
      <c r="A69" s="10"/>
      <c r="B69" s="10"/>
      <c r="C69" s="10"/>
      <c r="D69" s="10"/>
      <c r="E69" s="10"/>
    </row>
    <row r="70" spans="1:7">
      <c r="A70" s="10"/>
      <c r="B70" s="10"/>
      <c r="C70" s="10"/>
      <c r="D70" s="10"/>
      <c r="E70" s="10"/>
    </row>
    <row r="71" spans="1:7">
      <c r="A71" s="10"/>
      <c r="B71" s="10"/>
      <c r="C71" s="10"/>
      <c r="D71" s="10"/>
      <c r="E71" s="10"/>
    </row>
    <row r="72" spans="1:7">
      <c r="A72" s="10"/>
      <c r="B72" s="10"/>
      <c r="C72" s="10"/>
      <c r="D72" s="10"/>
      <c r="E72" s="10"/>
    </row>
    <row r="73" spans="1:7">
      <c r="A73" s="10"/>
      <c r="B73" s="10"/>
      <c r="C73" s="10"/>
      <c r="D73" s="10"/>
      <c r="E73" s="10"/>
    </row>
    <row r="74" spans="1:7">
      <c r="A74" s="10"/>
      <c r="B74" s="10"/>
      <c r="C74" s="10"/>
      <c r="D74" s="10"/>
      <c r="E74" s="10"/>
    </row>
    <row r="75" spans="1:7">
      <c r="A75" s="10"/>
      <c r="B75" s="10"/>
      <c r="C75" s="10"/>
      <c r="D75" s="10"/>
      <c r="E75" s="10"/>
    </row>
    <row r="76" spans="1:7">
      <c r="A76" s="10"/>
      <c r="B76" s="10"/>
      <c r="C76" s="10"/>
      <c r="D76" s="10"/>
      <c r="E76" s="10"/>
    </row>
    <row r="77" spans="1:7">
      <c r="A77" s="10"/>
      <c r="B77" s="10"/>
      <c r="C77" s="10"/>
      <c r="D77" s="10"/>
      <c r="E77" s="10"/>
    </row>
    <row r="78" spans="1:7">
      <c r="A78" s="10"/>
      <c r="B78" s="10"/>
      <c r="C78" s="10"/>
      <c r="D78" s="10"/>
      <c r="E78" s="10"/>
    </row>
    <row r="79" spans="1:7">
      <c r="A79" s="10"/>
      <c r="B79" s="10"/>
      <c r="C79" s="10"/>
      <c r="D79" s="10"/>
      <c r="E79" s="10"/>
    </row>
    <row r="80" spans="1:7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  <row r="239" spans="1:5">
      <c r="A239" s="10"/>
      <c r="B239" s="10"/>
      <c r="C239" s="10"/>
      <c r="D239" s="10"/>
      <c r="E239" s="10"/>
    </row>
    <row r="240" spans="1:5">
      <c r="A240" s="10"/>
      <c r="B240" s="10"/>
      <c r="C240" s="10"/>
      <c r="D240" s="10"/>
      <c r="E240" s="10"/>
    </row>
    <row r="241" spans="1:5">
      <c r="A241" s="10"/>
      <c r="B241" s="10"/>
      <c r="C241" s="10"/>
      <c r="D241" s="10"/>
      <c r="E241" s="10"/>
    </row>
    <row r="242" spans="1:5">
      <c r="A242" s="10"/>
      <c r="B242" s="10"/>
      <c r="C242" s="10"/>
      <c r="D242" s="10"/>
      <c r="E242" s="10"/>
    </row>
    <row r="243" spans="1:5">
      <c r="A243" s="10"/>
      <c r="B243" s="10"/>
      <c r="C243" s="10"/>
      <c r="D243" s="10"/>
      <c r="E243" s="10"/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  <row r="247" spans="1:5">
      <c r="A247" s="10"/>
      <c r="B247" s="10"/>
      <c r="C247" s="10"/>
      <c r="D247" s="10"/>
      <c r="E247" s="10"/>
    </row>
    <row r="248" spans="1:5">
      <c r="A248" s="10"/>
      <c r="B248" s="10"/>
      <c r="C248" s="10"/>
      <c r="D248" s="10"/>
      <c r="E248" s="10"/>
    </row>
    <row r="249" spans="1:5">
      <c r="A249" s="10"/>
      <c r="B249" s="10"/>
      <c r="C249" s="10"/>
      <c r="D249" s="10"/>
      <c r="E249" s="10"/>
    </row>
    <row r="250" spans="1:5">
      <c r="A250" s="10"/>
      <c r="B250" s="10"/>
      <c r="C250" s="10"/>
      <c r="D250" s="10"/>
      <c r="E250" s="10"/>
    </row>
    <row r="251" spans="1:5">
      <c r="A251" s="10"/>
      <c r="B251" s="10"/>
      <c r="C251" s="10"/>
      <c r="D251" s="10"/>
      <c r="E251" s="10"/>
    </row>
    <row r="252" spans="1:5">
      <c r="A252" s="10"/>
      <c r="B252" s="10"/>
      <c r="C252" s="10"/>
      <c r="D252" s="10"/>
      <c r="E252" s="10"/>
    </row>
    <row r="253" spans="1:5">
      <c r="A253" s="10"/>
      <c r="B253" s="10"/>
      <c r="C253" s="10"/>
      <c r="D253" s="10"/>
      <c r="E253" s="10"/>
    </row>
    <row r="254" spans="1:5">
      <c r="A254" s="10"/>
      <c r="B254" s="10"/>
      <c r="C254" s="10"/>
      <c r="D254" s="10"/>
      <c r="E254" s="10"/>
    </row>
  </sheetData>
  <mergeCells count="3">
    <mergeCell ref="A1:H1"/>
    <mergeCell ref="A40:H40"/>
    <mergeCell ref="A61:G6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opLeftCell="A13" workbookViewId="0">
      <selection activeCell="K31" sqref="K31"/>
    </sheetView>
  </sheetViews>
  <sheetFormatPr baseColWidth="10" defaultRowHeight="12.75"/>
  <cols>
    <col min="1" max="1" width="4" style="176" customWidth="1"/>
    <col min="2" max="2" width="7.5703125" style="12" customWidth="1"/>
    <col min="3" max="3" width="17.85546875" style="12" customWidth="1"/>
    <col min="4" max="7" width="8.85546875" style="12" customWidth="1"/>
    <col min="8" max="9" width="8.85546875" style="176" customWidth="1"/>
    <col min="10" max="16384" width="11.42578125" style="12"/>
  </cols>
  <sheetData>
    <row r="1" spans="1:9" ht="27" thickBot="1">
      <c r="A1" s="796" t="s">
        <v>417</v>
      </c>
      <c r="B1" s="797"/>
      <c r="C1" s="797"/>
      <c r="D1" s="797"/>
      <c r="E1" s="797"/>
      <c r="F1" s="797"/>
      <c r="G1" s="797"/>
      <c r="H1" s="797"/>
      <c r="I1" s="798"/>
    </row>
    <row r="3" spans="1:9" ht="20.25" customHeight="1">
      <c r="D3" s="799" t="s">
        <v>3</v>
      </c>
      <c r="E3" s="799"/>
      <c r="F3" s="799"/>
      <c r="G3" s="799"/>
      <c r="H3" s="730" t="s">
        <v>733</v>
      </c>
      <c r="I3" s="730" t="s">
        <v>733</v>
      </c>
    </row>
    <row r="4" spans="1:9" ht="74.25">
      <c r="A4" s="728" t="s">
        <v>732</v>
      </c>
      <c r="B4" s="729" t="s">
        <v>0</v>
      </c>
      <c r="C4" s="726" t="s">
        <v>2</v>
      </c>
      <c r="D4" s="732" t="s">
        <v>425</v>
      </c>
      <c r="E4" s="732" t="s">
        <v>426</v>
      </c>
      <c r="F4" s="732" t="s">
        <v>642</v>
      </c>
      <c r="G4" s="732" t="s">
        <v>669</v>
      </c>
      <c r="H4" s="732" t="s">
        <v>735</v>
      </c>
      <c r="I4" s="732" t="s">
        <v>736</v>
      </c>
    </row>
    <row r="5" spans="1:9">
      <c r="B5" s="176"/>
      <c r="D5" s="176"/>
      <c r="E5" s="176"/>
      <c r="F5" s="176"/>
      <c r="G5" s="176"/>
    </row>
    <row r="6" spans="1:9">
      <c r="A6" s="730">
        <v>1</v>
      </c>
      <c r="B6" s="729">
        <v>1978</v>
      </c>
      <c r="C6" s="726" t="s">
        <v>73</v>
      </c>
      <c r="D6" s="730">
        <v>6</v>
      </c>
      <c r="E6" s="176"/>
      <c r="F6" s="176"/>
      <c r="G6" s="176"/>
      <c r="H6" s="730">
        <f>COUNT(D6:G6)</f>
        <v>1</v>
      </c>
      <c r="I6" s="730">
        <v>0</v>
      </c>
    </row>
    <row r="7" spans="1:9">
      <c r="A7" s="730">
        <v>2</v>
      </c>
      <c r="B7" s="729">
        <v>1979</v>
      </c>
      <c r="C7" s="726" t="s">
        <v>77</v>
      </c>
      <c r="D7" s="730">
        <v>4</v>
      </c>
      <c r="E7" s="176"/>
      <c r="F7" s="176"/>
      <c r="G7" s="176"/>
      <c r="H7" s="730">
        <f t="shared" ref="H7:H45" si="0">COUNT(D7:G7)</f>
        <v>1</v>
      </c>
      <c r="I7" s="730">
        <v>0</v>
      </c>
    </row>
    <row r="8" spans="1:9">
      <c r="A8" s="730">
        <v>3</v>
      </c>
      <c r="B8" s="729">
        <v>1980</v>
      </c>
      <c r="C8" s="726" t="s">
        <v>82</v>
      </c>
      <c r="D8" s="727">
        <v>4</v>
      </c>
      <c r="E8" s="176"/>
      <c r="F8" s="176"/>
      <c r="G8" s="176"/>
      <c r="H8" s="730">
        <f t="shared" si="0"/>
        <v>1</v>
      </c>
      <c r="I8" s="730">
        <v>1</v>
      </c>
    </row>
    <row r="9" spans="1:9">
      <c r="B9" s="729">
        <v>1981</v>
      </c>
      <c r="C9" s="12" t="s">
        <v>578</v>
      </c>
      <c r="D9" s="176"/>
      <c r="E9" s="176"/>
      <c r="F9" s="176"/>
      <c r="G9" s="176"/>
    </row>
    <row r="10" spans="1:9">
      <c r="B10" s="729">
        <v>1982</v>
      </c>
      <c r="C10" s="12" t="s">
        <v>578</v>
      </c>
      <c r="D10" s="176"/>
      <c r="E10" s="176"/>
      <c r="F10" s="176"/>
      <c r="G10" s="176"/>
    </row>
    <row r="11" spans="1:9">
      <c r="B11" s="636">
        <v>1983</v>
      </c>
      <c r="C11" s="12" t="s">
        <v>578</v>
      </c>
      <c r="D11" s="176"/>
      <c r="E11" s="176"/>
      <c r="F11" s="176"/>
      <c r="G11" s="176"/>
    </row>
    <row r="12" spans="1:9">
      <c r="A12" s="730">
        <v>4</v>
      </c>
      <c r="B12" s="729">
        <v>1984</v>
      </c>
      <c r="C12" s="726" t="s">
        <v>72</v>
      </c>
      <c r="D12" s="730">
        <v>6</v>
      </c>
      <c r="E12" s="176"/>
      <c r="F12" s="176"/>
      <c r="G12" s="176"/>
      <c r="H12" s="730">
        <f t="shared" si="0"/>
        <v>1</v>
      </c>
      <c r="I12" s="730">
        <v>0</v>
      </c>
    </row>
    <row r="13" spans="1:9">
      <c r="A13" s="730">
        <v>5</v>
      </c>
      <c r="B13" s="729">
        <v>1985</v>
      </c>
      <c r="C13" s="726" t="s">
        <v>97</v>
      </c>
      <c r="D13" s="600">
        <v>3</v>
      </c>
      <c r="E13" s="176"/>
      <c r="F13" s="176"/>
      <c r="G13" s="176"/>
      <c r="H13" s="730">
        <f t="shared" si="0"/>
        <v>1</v>
      </c>
      <c r="I13" s="730">
        <v>1</v>
      </c>
    </row>
    <row r="14" spans="1:9">
      <c r="A14" s="730">
        <v>6</v>
      </c>
      <c r="B14" s="729">
        <v>1986</v>
      </c>
      <c r="C14" s="726" t="s">
        <v>77</v>
      </c>
      <c r="D14" s="481">
        <v>1</v>
      </c>
      <c r="E14" s="176"/>
      <c r="F14" s="176"/>
      <c r="G14" s="176"/>
      <c r="H14" s="730">
        <f t="shared" si="0"/>
        <v>1</v>
      </c>
      <c r="I14" s="730">
        <v>1</v>
      </c>
    </row>
    <row r="15" spans="1:9">
      <c r="A15" s="730">
        <v>7</v>
      </c>
      <c r="B15" s="729">
        <v>1987</v>
      </c>
      <c r="C15" s="726" t="s">
        <v>99</v>
      </c>
      <c r="D15" s="477">
        <v>2</v>
      </c>
      <c r="E15" s="176"/>
      <c r="F15" s="176"/>
      <c r="G15" s="176"/>
      <c r="H15" s="730">
        <f t="shared" si="0"/>
        <v>1</v>
      </c>
      <c r="I15" s="730">
        <v>1</v>
      </c>
    </row>
    <row r="16" spans="1:9">
      <c r="A16" s="730">
        <v>8</v>
      </c>
      <c r="B16" s="729">
        <v>1988</v>
      </c>
      <c r="C16" s="726" t="s">
        <v>730</v>
      </c>
      <c r="D16" s="477">
        <v>2</v>
      </c>
      <c r="E16" s="176"/>
      <c r="F16" s="176"/>
      <c r="G16" s="176"/>
      <c r="H16" s="730">
        <f t="shared" si="0"/>
        <v>1</v>
      </c>
      <c r="I16" s="730">
        <v>1</v>
      </c>
    </row>
    <row r="17" spans="1:9">
      <c r="A17" s="730">
        <v>9</v>
      </c>
      <c r="B17" s="729">
        <v>1989</v>
      </c>
      <c r="C17" s="726" t="s">
        <v>101</v>
      </c>
      <c r="D17" s="477">
        <v>2</v>
      </c>
      <c r="E17" s="176"/>
      <c r="F17" s="176"/>
      <c r="G17" s="176"/>
      <c r="H17" s="730">
        <f t="shared" si="0"/>
        <v>1</v>
      </c>
      <c r="I17" s="730">
        <v>1</v>
      </c>
    </row>
    <row r="18" spans="1:9">
      <c r="A18" s="730">
        <v>10</v>
      </c>
      <c r="B18" s="729">
        <v>1990</v>
      </c>
      <c r="C18" s="726" t="s">
        <v>102</v>
      </c>
      <c r="D18" s="477">
        <v>2</v>
      </c>
      <c r="E18" s="176"/>
      <c r="F18" s="176"/>
      <c r="G18" s="176"/>
      <c r="H18" s="730">
        <f t="shared" si="0"/>
        <v>1</v>
      </c>
      <c r="I18" s="730">
        <v>1</v>
      </c>
    </row>
    <row r="19" spans="1:9">
      <c r="A19" s="730">
        <v>11</v>
      </c>
      <c r="B19" s="729">
        <v>1991</v>
      </c>
      <c r="C19" s="726" t="s">
        <v>61</v>
      </c>
      <c r="D19" s="600">
        <v>3</v>
      </c>
      <c r="E19" s="176"/>
      <c r="F19" s="176"/>
      <c r="G19" s="176"/>
      <c r="H19" s="730">
        <f t="shared" si="0"/>
        <v>1</v>
      </c>
      <c r="I19" s="730">
        <v>1</v>
      </c>
    </row>
    <row r="20" spans="1:9">
      <c r="A20" s="730">
        <v>12</v>
      </c>
      <c r="B20" s="729">
        <v>1992</v>
      </c>
      <c r="C20" s="726" t="s">
        <v>647</v>
      </c>
      <c r="D20" s="730">
        <v>4</v>
      </c>
      <c r="E20" s="176"/>
      <c r="F20" s="176"/>
      <c r="G20" s="176"/>
      <c r="H20" s="730">
        <f t="shared" si="0"/>
        <v>1</v>
      </c>
      <c r="I20" s="730">
        <v>0</v>
      </c>
    </row>
    <row r="21" spans="1:9">
      <c r="A21" s="730">
        <v>13</v>
      </c>
      <c r="B21" s="729">
        <v>1993</v>
      </c>
      <c r="C21" s="726" t="s">
        <v>104</v>
      </c>
      <c r="D21" s="600">
        <v>3</v>
      </c>
      <c r="E21" s="176"/>
      <c r="F21" s="176"/>
      <c r="G21" s="176"/>
      <c r="H21" s="730">
        <f t="shared" si="0"/>
        <v>1</v>
      </c>
      <c r="I21" s="730">
        <v>0</v>
      </c>
    </row>
    <row r="22" spans="1:9">
      <c r="A22" s="730">
        <v>14</v>
      </c>
      <c r="B22" s="729">
        <v>1994</v>
      </c>
      <c r="C22" s="726" t="s">
        <v>105</v>
      </c>
      <c r="D22" s="600">
        <v>3</v>
      </c>
      <c r="E22" s="176"/>
      <c r="F22" s="176"/>
      <c r="G22" s="176"/>
      <c r="H22" s="730">
        <f t="shared" si="0"/>
        <v>1</v>
      </c>
      <c r="I22" s="730">
        <v>1</v>
      </c>
    </row>
    <row r="23" spans="1:9">
      <c r="A23" s="730">
        <v>15</v>
      </c>
      <c r="B23" s="729">
        <v>1995</v>
      </c>
      <c r="C23" s="726" t="s">
        <v>109</v>
      </c>
      <c r="D23" s="477">
        <v>2</v>
      </c>
      <c r="E23" s="176"/>
      <c r="F23" s="176"/>
      <c r="G23" s="176"/>
      <c r="H23" s="730">
        <f t="shared" si="0"/>
        <v>1</v>
      </c>
      <c r="I23" s="730">
        <v>1</v>
      </c>
    </row>
    <row r="24" spans="1:9">
      <c r="A24" s="730">
        <v>16</v>
      </c>
      <c r="B24" s="729">
        <v>1996</v>
      </c>
      <c r="C24" s="726" t="s">
        <v>110</v>
      </c>
      <c r="D24" s="730">
        <v>4</v>
      </c>
      <c r="E24" s="176"/>
      <c r="F24" s="176"/>
      <c r="G24" s="176"/>
      <c r="H24" s="730">
        <f t="shared" si="0"/>
        <v>1</v>
      </c>
      <c r="I24" s="730">
        <v>0</v>
      </c>
    </row>
    <row r="25" spans="1:9">
      <c r="A25" s="730">
        <v>17</v>
      </c>
      <c r="B25" s="729">
        <v>1997</v>
      </c>
      <c r="C25" s="726" t="s">
        <v>27</v>
      </c>
      <c r="D25" s="730">
        <v>5</v>
      </c>
      <c r="E25" s="176"/>
      <c r="F25" s="176"/>
      <c r="G25" s="176"/>
      <c r="H25" s="730">
        <f t="shared" si="0"/>
        <v>1</v>
      </c>
      <c r="I25" s="730">
        <v>0</v>
      </c>
    </row>
    <row r="26" spans="1:9">
      <c r="A26" s="730">
        <v>18</v>
      </c>
      <c r="B26" s="729">
        <v>1998</v>
      </c>
      <c r="C26" s="726" t="s">
        <v>112</v>
      </c>
      <c r="D26" s="600">
        <v>3</v>
      </c>
      <c r="E26" s="176"/>
      <c r="F26" s="176"/>
      <c r="G26" s="176"/>
      <c r="H26" s="730">
        <f t="shared" si="0"/>
        <v>1</v>
      </c>
      <c r="I26" s="730">
        <v>1</v>
      </c>
    </row>
    <row r="27" spans="1:9">
      <c r="A27" s="730">
        <v>19</v>
      </c>
      <c r="B27" s="729">
        <v>1999</v>
      </c>
      <c r="C27" s="726" t="s">
        <v>99</v>
      </c>
      <c r="D27" s="600">
        <v>3</v>
      </c>
      <c r="E27" s="176"/>
      <c r="F27" s="176"/>
      <c r="G27" s="176"/>
      <c r="H27" s="730">
        <f t="shared" si="0"/>
        <v>1</v>
      </c>
      <c r="I27" s="730">
        <v>1</v>
      </c>
    </row>
    <row r="28" spans="1:9">
      <c r="A28" s="730">
        <v>20</v>
      </c>
      <c r="B28" s="729">
        <v>2000</v>
      </c>
      <c r="C28" s="726" t="s">
        <v>114</v>
      </c>
      <c r="D28" s="477">
        <v>2</v>
      </c>
      <c r="E28" s="176"/>
      <c r="F28" s="176"/>
      <c r="G28" s="176"/>
      <c r="H28" s="730">
        <f t="shared" si="0"/>
        <v>1</v>
      </c>
      <c r="I28" s="730">
        <v>1</v>
      </c>
    </row>
    <row r="29" spans="1:9">
      <c r="A29" s="730">
        <v>21</v>
      </c>
      <c r="B29" s="729">
        <v>2001</v>
      </c>
      <c r="C29" s="726" t="s">
        <v>53</v>
      </c>
      <c r="D29" s="477">
        <v>2</v>
      </c>
      <c r="E29" s="176"/>
      <c r="F29" s="176"/>
      <c r="G29" s="176"/>
      <c r="H29" s="730">
        <f t="shared" si="0"/>
        <v>1</v>
      </c>
      <c r="I29" s="730">
        <v>1</v>
      </c>
    </row>
    <row r="30" spans="1:9">
      <c r="A30" s="730">
        <v>22</v>
      </c>
      <c r="B30" s="729">
        <v>2002</v>
      </c>
      <c r="C30" s="726" t="s">
        <v>116</v>
      </c>
      <c r="D30" s="600">
        <v>3</v>
      </c>
      <c r="E30" s="176"/>
      <c r="F30" s="176"/>
      <c r="G30" s="176"/>
      <c r="H30" s="730">
        <f t="shared" si="0"/>
        <v>1</v>
      </c>
      <c r="I30" s="730">
        <v>1</v>
      </c>
    </row>
    <row r="31" spans="1:9">
      <c r="A31" s="730">
        <v>23</v>
      </c>
      <c r="B31" s="729">
        <v>2003</v>
      </c>
      <c r="C31" s="726" t="s">
        <v>117</v>
      </c>
      <c r="D31" s="600">
        <v>3</v>
      </c>
      <c r="E31" s="176"/>
      <c r="F31" s="176"/>
      <c r="G31" s="176"/>
      <c r="H31" s="730">
        <f t="shared" si="0"/>
        <v>1</v>
      </c>
      <c r="I31" s="730">
        <v>1</v>
      </c>
    </row>
    <row r="32" spans="1:9">
      <c r="A32" s="730">
        <v>24</v>
      </c>
      <c r="B32" s="729">
        <v>2004</v>
      </c>
      <c r="C32" s="726" t="s">
        <v>99</v>
      </c>
      <c r="D32" s="730">
        <v>5</v>
      </c>
      <c r="E32" s="176"/>
      <c r="F32" s="176"/>
      <c r="G32" s="176"/>
      <c r="H32" s="730">
        <f t="shared" si="0"/>
        <v>1</v>
      </c>
      <c r="I32" s="730">
        <v>0</v>
      </c>
    </row>
    <row r="33" spans="1:9">
      <c r="B33" s="636">
        <v>2005</v>
      </c>
      <c r="C33" s="12" t="s">
        <v>737</v>
      </c>
      <c r="D33" s="176"/>
      <c r="E33" s="176"/>
      <c r="F33" s="176"/>
      <c r="G33" s="176"/>
    </row>
    <row r="34" spans="1:9">
      <c r="A34" s="730">
        <v>25</v>
      </c>
      <c r="B34" s="729">
        <v>2006</v>
      </c>
      <c r="C34" s="726" t="s">
        <v>38</v>
      </c>
      <c r="D34" s="727">
        <v>4</v>
      </c>
      <c r="E34" s="730">
        <v>28</v>
      </c>
      <c r="F34" s="176"/>
      <c r="G34" s="176"/>
      <c r="H34" s="730">
        <f t="shared" si="0"/>
        <v>2</v>
      </c>
      <c r="I34" s="730">
        <v>1</v>
      </c>
    </row>
    <row r="35" spans="1:9">
      <c r="A35" s="730">
        <v>26</v>
      </c>
      <c r="B35" s="729">
        <v>2007</v>
      </c>
      <c r="C35" s="726" t="s">
        <v>117</v>
      </c>
      <c r="D35" s="481">
        <v>1</v>
      </c>
      <c r="E35" s="730">
        <v>10</v>
      </c>
      <c r="F35" s="176"/>
      <c r="G35" s="176"/>
      <c r="H35" s="730">
        <f t="shared" si="0"/>
        <v>2</v>
      </c>
      <c r="I35" s="730">
        <v>1</v>
      </c>
    </row>
    <row r="36" spans="1:9">
      <c r="A36" s="730">
        <v>27</v>
      </c>
      <c r="B36" s="729">
        <v>2008</v>
      </c>
      <c r="C36" s="726" t="s">
        <v>510</v>
      </c>
      <c r="D36" s="481">
        <v>1</v>
      </c>
      <c r="E36" s="730">
        <v>10</v>
      </c>
      <c r="F36" s="176"/>
      <c r="G36" s="176"/>
      <c r="H36" s="730">
        <f t="shared" si="0"/>
        <v>2</v>
      </c>
      <c r="I36" s="730">
        <v>1</v>
      </c>
    </row>
    <row r="37" spans="1:9">
      <c r="A37" s="730">
        <v>28</v>
      </c>
      <c r="B37" s="729">
        <v>2009</v>
      </c>
      <c r="C37" s="726" t="s">
        <v>117</v>
      </c>
      <c r="D37" s="481">
        <v>1</v>
      </c>
      <c r="E37" s="730">
        <v>8</v>
      </c>
      <c r="F37" s="176"/>
      <c r="G37" s="176"/>
      <c r="H37" s="730">
        <f t="shared" si="0"/>
        <v>2</v>
      </c>
      <c r="I37" s="730">
        <v>1</v>
      </c>
    </row>
    <row r="38" spans="1:9">
      <c r="A38" s="730">
        <v>29</v>
      </c>
      <c r="B38" s="729">
        <v>2010</v>
      </c>
      <c r="C38" s="726" t="s">
        <v>25</v>
      </c>
      <c r="D38" s="477">
        <v>2</v>
      </c>
      <c r="E38" s="730">
        <v>7</v>
      </c>
      <c r="F38" s="176"/>
      <c r="G38" s="176"/>
      <c r="H38" s="730">
        <f t="shared" si="0"/>
        <v>2</v>
      </c>
      <c r="I38" s="730">
        <v>1</v>
      </c>
    </row>
    <row r="39" spans="1:9">
      <c r="A39" s="730">
        <v>30</v>
      </c>
      <c r="B39" s="729">
        <v>2011</v>
      </c>
      <c r="C39" s="726" t="s">
        <v>560</v>
      </c>
      <c r="D39" s="600">
        <v>3</v>
      </c>
      <c r="E39" s="730">
        <v>13</v>
      </c>
      <c r="F39" s="176"/>
      <c r="G39" s="176"/>
      <c r="H39" s="730">
        <f t="shared" si="0"/>
        <v>2</v>
      </c>
      <c r="I39" s="730">
        <v>1</v>
      </c>
    </row>
    <row r="40" spans="1:9">
      <c r="A40" s="730">
        <v>31</v>
      </c>
      <c r="B40" s="729">
        <v>2012</v>
      </c>
      <c r="C40" s="726" t="s">
        <v>53</v>
      </c>
      <c r="D40" s="600">
        <v>3</v>
      </c>
      <c r="E40" s="730">
        <v>12</v>
      </c>
      <c r="F40" s="176"/>
      <c r="G40" s="176"/>
      <c r="H40" s="730">
        <f t="shared" si="0"/>
        <v>2</v>
      </c>
      <c r="I40" s="730">
        <v>1</v>
      </c>
    </row>
    <row r="41" spans="1:9">
      <c r="B41" s="636">
        <v>2013</v>
      </c>
      <c r="C41" s="12" t="s">
        <v>737</v>
      </c>
      <c r="D41" s="176"/>
      <c r="E41" s="176"/>
      <c r="F41" s="176"/>
      <c r="G41" s="176"/>
    </row>
    <row r="42" spans="1:9">
      <c r="A42" s="730">
        <v>32</v>
      </c>
      <c r="B42" s="729">
        <v>2014</v>
      </c>
      <c r="C42" s="726" t="s">
        <v>117</v>
      </c>
      <c r="D42" s="176"/>
      <c r="E42" s="730">
        <v>8</v>
      </c>
      <c r="F42" s="730">
        <v>7</v>
      </c>
      <c r="G42" s="176"/>
      <c r="H42" s="730">
        <f t="shared" si="0"/>
        <v>2</v>
      </c>
      <c r="I42" s="730">
        <v>0</v>
      </c>
    </row>
    <row r="43" spans="1:9">
      <c r="A43" s="730">
        <v>33</v>
      </c>
      <c r="B43" s="729">
        <v>2015</v>
      </c>
      <c r="C43" s="726" t="s">
        <v>647</v>
      </c>
      <c r="D43" s="176"/>
      <c r="E43" s="731">
        <v>4</v>
      </c>
      <c r="F43" s="730">
        <v>10</v>
      </c>
      <c r="G43" s="733">
        <v>26</v>
      </c>
      <c r="H43" s="730">
        <f t="shared" si="0"/>
        <v>3</v>
      </c>
      <c r="I43" s="730">
        <v>1</v>
      </c>
    </row>
    <row r="44" spans="1:9">
      <c r="A44" s="730">
        <v>34</v>
      </c>
      <c r="B44" s="729">
        <v>2016</v>
      </c>
      <c r="C44" s="726" t="s">
        <v>698</v>
      </c>
      <c r="D44" s="176"/>
      <c r="E44" s="731">
        <v>4</v>
      </c>
      <c r="F44" s="727">
        <v>4</v>
      </c>
      <c r="G44" s="733">
        <v>25</v>
      </c>
      <c r="H44" s="730">
        <f t="shared" si="0"/>
        <v>3</v>
      </c>
      <c r="I44" s="730">
        <v>2</v>
      </c>
    </row>
    <row r="45" spans="1:9">
      <c r="A45" s="730">
        <v>35</v>
      </c>
      <c r="B45" s="729">
        <v>2017</v>
      </c>
      <c r="C45" s="726" t="s">
        <v>104</v>
      </c>
      <c r="D45" s="176"/>
      <c r="E45" s="730">
        <v>6</v>
      </c>
      <c r="F45" s="600">
        <v>3</v>
      </c>
      <c r="G45" s="733">
        <v>19</v>
      </c>
      <c r="H45" s="730">
        <f t="shared" si="0"/>
        <v>3</v>
      </c>
      <c r="I45" s="730">
        <v>1</v>
      </c>
    </row>
    <row r="46" spans="1:9">
      <c r="A46" s="730">
        <v>36</v>
      </c>
      <c r="B46" s="729">
        <v>2018</v>
      </c>
      <c r="C46" s="726" t="s">
        <v>731</v>
      </c>
      <c r="D46" s="176"/>
      <c r="E46" s="730">
        <v>9</v>
      </c>
      <c r="F46" s="600">
        <v>3</v>
      </c>
      <c r="H46" s="730">
        <f>COUNT(D46:G46)</f>
        <v>2</v>
      </c>
      <c r="I46" s="730">
        <v>1</v>
      </c>
    </row>
    <row r="47" spans="1:9">
      <c r="B47" s="636">
        <v>2019</v>
      </c>
      <c r="C47" s="12" t="s">
        <v>737</v>
      </c>
      <c r="D47" s="176"/>
      <c r="E47" s="176"/>
      <c r="F47" s="176"/>
      <c r="G47" s="176"/>
    </row>
    <row r="48" spans="1:9">
      <c r="A48" s="730">
        <v>37</v>
      </c>
      <c r="B48" s="729">
        <v>2020</v>
      </c>
      <c r="C48" s="726"/>
      <c r="D48" s="176"/>
      <c r="E48" s="730"/>
      <c r="F48" s="730"/>
      <c r="G48" s="176"/>
      <c r="H48" s="730"/>
      <c r="I48" s="730"/>
    </row>
    <row r="50" spans="3:9">
      <c r="C50" s="726" t="s">
        <v>439</v>
      </c>
      <c r="D50" s="481" t="s">
        <v>478</v>
      </c>
      <c r="E50" s="477" t="s">
        <v>479</v>
      </c>
      <c r="F50" s="600" t="s">
        <v>738</v>
      </c>
      <c r="G50" s="727" t="s">
        <v>734</v>
      </c>
      <c r="H50" s="730" t="s">
        <v>420</v>
      </c>
      <c r="I50" s="730" t="s">
        <v>439</v>
      </c>
    </row>
    <row r="51" spans="3:9">
      <c r="D51" s="176"/>
      <c r="E51" s="176"/>
      <c r="F51" s="176"/>
      <c r="G51" s="176"/>
    </row>
    <row r="52" spans="3:9">
      <c r="D52" s="481">
        <v>4</v>
      </c>
      <c r="E52" s="477">
        <v>8</v>
      </c>
      <c r="F52" s="600">
        <v>12</v>
      </c>
      <c r="G52" s="727">
        <f>SUM(I6:I48)</f>
        <v>28</v>
      </c>
      <c r="H52" s="730">
        <f>SUM(H6:H48)</f>
        <v>51</v>
      </c>
      <c r="I52" s="730">
        <f>G52+H52</f>
        <v>79</v>
      </c>
    </row>
  </sheetData>
  <mergeCells count="2">
    <mergeCell ref="A1:I1"/>
    <mergeCell ref="D3:G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H246"/>
  <sheetViews>
    <sheetView workbookViewId="0">
      <selection activeCell="G27" sqref="G27"/>
    </sheetView>
  </sheetViews>
  <sheetFormatPr baseColWidth="10" defaultRowHeight="12.75"/>
  <cols>
    <col min="1" max="1" width="11.42578125" customWidth="1"/>
    <col min="2" max="2" width="22.85546875" customWidth="1"/>
    <col min="3" max="3" width="16.7109375" bestFit="1" customWidth="1"/>
  </cols>
  <sheetData>
    <row r="1" spans="1:8" ht="20.25" thickBot="1">
      <c r="A1" s="861" t="s">
        <v>206</v>
      </c>
      <c r="B1" s="862"/>
      <c r="C1" s="862"/>
      <c r="D1" s="862"/>
      <c r="E1" s="862"/>
      <c r="F1" s="61"/>
      <c r="G1" s="62"/>
    </row>
    <row r="4" spans="1:8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214</v>
      </c>
      <c r="G4" s="1" t="s">
        <v>213</v>
      </c>
      <c r="H4" s="1" t="s">
        <v>285</v>
      </c>
    </row>
    <row r="5" spans="1:8">
      <c r="A5" s="3">
        <v>1994</v>
      </c>
      <c r="B5" s="4" t="s">
        <v>5</v>
      </c>
      <c r="C5" s="5" t="s">
        <v>98</v>
      </c>
      <c r="D5" s="6">
        <v>13</v>
      </c>
      <c r="E5" s="17">
        <v>8.07</v>
      </c>
      <c r="F5" s="56" t="s">
        <v>235</v>
      </c>
      <c r="G5" s="55"/>
      <c r="H5" s="55"/>
    </row>
    <row r="6" spans="1:8">
      <c r="A6" s="3">
        <v>2001</v>
      </c>
      <c r="B6" s="4" t="s">
        <v>5</v>
      </c>
      <c r="C6" s="5" t="s">
        <v>6</v>
      </c>
      <c r="D6" s="6">
        <v>8</v>
      </c>
      <c r="E6" s="17">
        <v>8.17</v>
      </c>
      <c r="F6" s="55"/>
      <c r="G6" s="56" t="s">
        <v>233</v>
      </c>
      <c r="H6" s="56"/>
    </row>
    <row r="7" spans="1:8">
      <c r="A7" s="3">
        <v>2001</v>
      </c>
      <c r="B7" s="4" t="s">
        <v>5</v>
      </c>
      <c r="C7" s="5" t="s">
        <v>6</v>
      </c>
      <c r="D7" s="6">
        <v>15</v>
      </c>
      <c r="E7" s="6">
        <v>7.26</v>
      </c>
      <c r="F7" s="56" t="s">
        <v>234</v>
      </c>
      <c r="G7" s="55"/>
      <c r="H7" s="55"/>
    </row>
    <row r="8" spans="1:8">
      <c r="A8" s="3">
        <v>2004</v>
      </c>
      <c r="B8" s="4" t="s">
        <v>5</v>
      </c>
      <c r="C8" s="5" t="s">
        <v>62</v>
      </c>
      <c r="D8" s="6">
        <v>17</v>
      </c>
      <c r="E8" s="6">
        <v>6.99</v>
      </c>
      <c r="F8" s="56" t="s">
        <v>249</v>
      </c>
      <c r="G8" s="55"/>
      <c r="H8" s="55"/>
    </row>
    <row r="9" spans="1:8">
      <c r="A9" s="3">
        <v>2004</v>
      </c>
      <c r="B9" s="4" t="s">
        <v>5</v>
      </c>
      <c r="C9" s="5" t="s">
        <v>62</v>
      </c>
      <c r="D9" s="6">
        <v>21</v>
      </c>
      <c r="E9" s="6">
        <v>5.47</v>
      </c>
      <c r="F9" s="56" t="s">
        <v>250</v>
      </c>
      <c r="G9" s="55"/>
      <c r="H9" s="55"/>
    </row>
    <row r="10" spans="1:8">
      <c r="A10" s="3">
        <v>2004</v>
      </c>
      <c r="B10" s="4" t="s">
        <v>5</v>
      </c>
      <c r="C10" s="5" t="s">
        <v>62</v>
      </c>
      <c r="D10" s="6">
        <v>7</v>
      </c>
      <c r="E10" s="7">
        <v>8.91</v>
      </c>
      <c r="F10" s="55"/>
      <c r="G10" s="56" t="s">
        <v>251</v>
      </c>
      <c r="H10" s="56"/>
    </row>
    <row r="11" spans="1:8">
      <c r="A11" s="3">
        <v>2005</v>
      </c>
      <c r="B11" s="4" t="s">
        <v>8</v>
      </c>
      <c r="C11" s="5" t="s">
        <v>67</v>
      </c>
      <c r="D11" s="6">
        <v>8</v>
      </c>
      <c r="E11" s="6">
        <v>8.1300000000000008</v>
      </c>
      <c r="F11" s="55"/>
      <c r="G11" s="55"/>
      <c r="H11" s="55"/>
    </row>
    <row r="12" spans="1:8">
      <c r="A12" s="3">
        <v>2006</v>
      </c>
      <c r="B12" s="4" t="s">
        <v>5</v>
      </c>
      <c r="C12" s="5" t="s">
        <v>24</v>
      </c>
      <c r="D12" s="6">
        <v>13</v>
      </c>
      <c r="E12" s="6">
        <v>8.25</v>
      </c>
      <c r="F12" s="56" t="s">
        <v>275</v>
      </c>
      <c r="G12" s="55"/>
      <c r="H12" s="55"/>
    </row>
    <row r="13" spans="1:8">
      <c r="A13" s="3">
        <v>2007</v>
      </c>
      <c r="B13" s="4" t="s">
        <v>5</v>
      </c>
      <c r="C13" s="5" t="s">
        <v>62</v>
      </c>
      <c r="D13" s="6">
        <v>12</v>
      </c>
      <c r="E13" s="6">
        <v>8.2200000000000006</v>
      </c>
      <c r="F13" s="56" t="s">
        <v>330</v>
      </c>
      <c r="G13" s="55"/>
      <c r="H13" s="55"/>
    </row>
    <row r="14" spans="1:8">
      <c r="A14" s="3">
        <v>2009</v>
      </c>
      <c r="B14" s="4" t="s">
        <v>684</v>
      </c>
      <c r="C14" s="5" t="s">
        <v>23</v>
      </c>
      <c r="D14" s="6">
        <v>7</v>
      </c>
      <c r="E14" s="6">
        <v>8.15</v>
      </c>
      <c r="F14" s="56" t="s">
        <v>521</v>
      </c>
      <c r="G14" s="56" t="s">
        <v>522</v>
      </c>
      <c r="H14" s="56" t="s">
        <v>523</v>
      </c>
    </row>
    <row r="15" spans="1:8">
      <c r="A15" s="3">
        <v>2009</v>
      </c>
      <c r="B15" s="4" t="s">
        <v>5</v>
      </c>
      <c r="C15" s="5" t="s">
        <v>44</v>
      </c>
      <c r="D15" s="6">
        <v>11</v>
      </c>
      <c r="E15" s="6">
        <v>8.36</v>
      </c>
      <c r="F15" s="56" t="s">
        <v>527</v>
      </c>
      <c r="G15" s="55"/>
      <c r="H15" s="55"/>
    </row>
    <row r="16" spans="1:8">
      <c r="A16" s="3">
        <v>2009</v>
      </c>
      <c r="B16" s="4" t="s">
        <v>5</v>
      </c>
      <c r="C16" s="5" t="s">
        <v>44</v>
      </c>
      <c r="D16" s="6">
        <v>13</v>
      </c>
      <c r="E16" s="6">
        <v>7.55</v>
      </c>
      <c r="F16" s="56"/>
      <c r="G16" s="56" t="s">
        <v>528</v>
      </c>
      <c r="H16" s="55"/>
    </row>
    <row r="17" spans="1:8">
      <c r="A17" s="3">
        <v>2011</v>
      </c>
      <c r="B17" s="4" t="s">
        <v>5</v>
      </c>
      <c r="C17" s="5" t="s">
        <v>24</v>
      </c>
      <c r="D17" s="489">
        <v>9</v>
      </c>
      <c r="E17" s="512">
        <v>8.91</v>
      </c>
      <c r="F17" s="56" t="s">
        <v>559</v>
      </c>
      <c r="G17" s="56"/>
      <c r="H17" s="55"/>
    </row>
    <row r="18" spans="1:8">
      <c r="A18" s="3">
        <v>2014</v>
      </c>
      <c r="B18" s="4" t="s">
        <v>5</v>
      </c>
      <c r="C18" s="5" t="s">
        <v>86</v>
      </c>
      <c r="D18" s="489">
        <v>12</v>
      </c>
      <c r="E18" s="489">
        <v>8.2799999999999994</v>
      </c>
      <c r="F18" s="56" t="s">
        <v>627</v>
      </c>
      <c r="G18" s="56"/>
      <c r="H18" s="55"/>
    </row>
    <row r="19" spans="1:8">
      <c r="A19" s="3">
        <v>2015</v>
      </c>
      <c r="B19" s="4" t="s">
        <v>5</v>
      </c>
      <c r="C19" s="5" t="s">
        <v>348</v>
      </c>
      <c r="D19" s="489">
        <v>12</v>
      </c>
      <c r="E19" s="489">
        <v>7.51</v>
      </c>
      <c r="F19" s="56"/>
      <c r="G19" s="56" t="s">
        <v>648</v>
      </c>
      <c r="H19" s="55"/>
    </row>
    <row r="20" spans="1:8">
      <c r="A20" s="3">
        <v>2016</v>
      </c>
      <c r="B20" s="4" t="s">
        <v>5</v>
      </c>
      <c r="C20" s="5" t="s">
        <v>24</v>
      </c>
      <c r="D20" s="489">
        <v>7</v>
      </c>
      <c r="E20" s="489">
        <v>8.66</v>
      </c>
      <c r="F20" s="56" t="s">
        <v>235</v>
      </c>
      <c r="G20" s="56"/>
      <c r="H20" s="55"/>
    </row>
    <row r="21" spans="1:8">
      <c r="A21" s="3">
        <v>2016</v>
      </c>
      <c r="B21" s="4" t="s">
        <v>684</v>
      </c>
      <c r="C21" s="5" t="s">
        <v>42</v>
      </c>
      <c r="D21" s="489">
        <v>29</v>
      </c>
      <c r="E21" s="489">
        <v>7.47</v>
      </c>
      <c r="F21" s="56" t="s">
        <v>688</v>
      </c>
      <c r="G21" s="56"/>
      <c r="H21" s="55"/>
    </row>
    <row r="22" spans="1:8">
      <c r="A22" s="3">
        <v>2017</v>
      </c>
      <c r="B22" s="4" t="s">
        <v>684</v>
      </c>
      <c r="C22" s="5" t="s">
        <v>23</v>
      </c>
      <c r="D22" s="489">
        <v>23</v>
      </c>
      <c r="E22" s="489">
        <v>7.67</v>
      </c>
      <c r="F22" s="56" t="s">
        <v>714</v>
      </c>
      <c r="G22" s="56"/>
      <c r="H22" s="55"/>
    </row>
    <row r="23" spans="1:8">
      <c r="A23" s="3">
        <v>2018</v>
      </c>
      <c r="B23" s="4" t="s">
        <v>5</v>
      </c>
      <c r="C23" s="5" t="s">
        <v>44</v>
      </c>
      <c r="D23" s="489">
        <v>12</v>
      </c>
      <c r="E23" s="489">
        <v>7.72</v>
      </c>
      <c r="F23" s="56" t="s">
        <v>745</v>
      </c>
      <c r="G23" s="56"/>
      <c r="H23" s="55"/>
    </row>
    <row r="24" spans="1:8">
      <c r="A24" s="3">
        <v>2018</v>
      </c>
      <c r="B24" s="4" t="s">
        <v>684</v>
      </c>
      <c r="C24" s="5" t="s">
        <v>99</v>
      </c>
      <c r="D24" s="489">
        <v>22</v>
      </c>
      <c r="E24" s="565">
        <v>7.3</v>
      </c>
      <c r="F24" s="56" t="s">
        <v>751</v>
      </c>
      <c r="G24" s="56" t="s">
        <v>749</v>
      </c>
      <c r="H24" s="56" t="s">
        <v>750</v>
      </c>
    </row>
    <row r="26" spans="1:8">
      <c r="D26" s="8" t="s">
        <v>7</v>
      </c>
      <c r="E26" s="9">
        <f>SUM(E5:E24)/COUNT(E5:E24)</f>
        <v>7.8525000000000009</v>
      </c>
    </row>
    <row r="27" spans="1:8">
      <c r="A27" s="12" t="s">
        <v>10</v>
      </c>
      <c r="B27" s="28">
        <v>43246</v>
      </c>
    </row>
    <row r="29" spans="1:8">
      <c r="B29" s="379" t="s">
        <v>508</v>
      </c>
    </row>
    <row r="30" spans="1:8">
      <c r="B30" s="380" t="s">
        <v>509</v>
      </c>
    </row>
    <row r="48" spans="1:3">
      <c r="A48" s="10"/>
      <c r="B48" s="10"/>
      <c r="C48" s="10"/>
    </row>
    <row r="49" spans="1:5">
      <c r="A49" s="10"/>
      <c r="B49" s="10"/>
      <c r="C49" s="10"/>
      <c r="D49" s="10"/>
      <c r="E49" s="10"/>
    </row>
    <row r="50" spans="1:5">
      <c r="A50" s="10"/>
      <c r="B50" s="10"/>
      <c r="C50" s="10"/>
      <c r="D50" s="10"/>
      <c r="E50" s="10"/>
    </row>
    <row r="51" spans="1:5">
      <c r="A51" s="10"/>
      <c r="B51" s="10"/>
      <c r="C51" s="10"/>
      <c r="D51" s="10"/>
      <c r="E51" s="10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>
      <c r="A54" s="10"/>
      <c r="B54" s="10"/>
      <c r="C54" s="10"/>
      <c r="D54" s="10"/>
      <c r="E54" s="10"/>
    </row>
    <row r="55" spans="1:5">
      <c r="A55" s="10"/>
      <c r="B55" s="10"/>
      <c r="C55" s="10"/>
      <c r="D55" s="10"/>
      <c r="E55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59" spans="1:5">
      <c r="A59" s="10"/>
      <c r="B59" s="10"/>
      <c r="C59" s="10"/>
      <c r="D59" s="10"/>
      <c r="E59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  <row r="239" spans="1:5">
      <c r="A239" s="10"/>
      <c r="B239" s="10"/>
      <c r="C239" s="10"/>
      <c r="D239" s="10"/>
      <c r="E239" s="10"/>
    </row>
    <row r="240" spans="1:5">
      <c r="A240" s="10"/>
      <c r="B240" s="10"/>
      <c r="C240" s="10"/>
      <c r="D240" s="10"/>
      <c r="E240" s="10"/>
    </row>
    <row r="241" spans="1:5">
      <c r="A241" s="10"/>
      <c r="B241" s="10"/>
      <c r="C241" s="10"/>
      <c r="D241" s="10"/>
      <c r="E241" s="10"/>
    </row>
    <row r="242" spans="1:5">
      <c r="A242" s="10"/>
      <c r="B242" s="10"/>
      <c r="C242" s="10"/>
      <c r="D242" s="10"/>
      <c r="E242" s="10"/>
    </row>
    <row r="243" spans="1:5">
      <c r="A243" s="10"/>
      <c r="B243" s="10"/>
      <c r="C243" s="10"/>
      <c r="D243" s="10"/>
      <c r="E243" s="10"/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</sheetData>
  <mergeCells count="1">
    <mergeCell ref="A1:E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9"/>
  <dimension ref="A1:K249"/>
  <sheetViews>
    <sheetView workbookViewId="0">
      <selection activeCell="J24" sqref="J24"/>
    </sheetView>
  </sheetViews>
  <sheetFormatPr baseColWidth="10" defaultRowHeight="12.75"/>
  <cols>
    <col min="1" max="1" width="11.42578125" customWidth="1"/>
    <col min="2" max="2" width="22.85546875" customWidth="1"/>
    <col min="3" max="3" width="17.85546875" bestFit="1" customWidth="1"/>
    <col min="4" max="5" width="11.42578125" customWidth="1"/>
    <col min="6" max="6" width="11.5703125" bestFit="1" customWidth="1"/>
    <col min="7" max="11" width="12.5703125" bestFit="1" customWidth="1"/>
  </cols>
  <sheetData>
    <row r="1" spans="1:9" ht="20.25" thickBot="1">
      <c r="A1" s="861" t="s">
        <v>197</v>
      </c>
      <c r="B1" s="862"/>
      <c r="C1" s="862"/>
      <c r="D1" s="862"/>
      <c r="E1" s="862"/>
      <c r="F1" s="862"/>
      <c r="G1" s="862"/>
      <c r="H1" s="862"/>
      <c r="I1" s="866"/>
    </row>
    <row r="4" spans="1:9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58" t="s">
        <v>271</v>
      </c>
      <c r="G4" s="58" t="s">
        <v>272</v>
      </c>
      <c r="H4" s="58" t="s">
        <v>270</v>
      </c>
      <c r="I4" s="58" t="s">
        <v>585</v>
      </c>
    </row>
    <row r="5" spans="1:9">
      <c r="A5" s="14">
        <v>1999</v>
      </c>
      <c r="B5" s="4" t="s">
        <v>5</v>
      </c>
      <c r="C5" s="15" t="s">
        <v>6</v>
      </c>
      <c r="D5" s="16">
        <v>2</v>
      </c>
      <c r="E5" s="17">
        <v>8.9600000000000009</v>
      </c>
      <c r="F5" s="55"/>
      <c r="G5" s="56" t="s">
        <v>224</v>
      </c>
      <c r="H5" s="55"/>
      <c r="I5" s="55"/>
    </row>
    <row r="6" spans="1:9">
      <c r="A6" s="3">
        <v>2001</v>
      </c>
      <c r="B6" s="4" t="s">
        <v>11</v>
      </c>
      <c r="C6" s="4" t="s">
        <v>12</v>
      </c>
      <c r="D6" s="18">
        <v>2</v>
      </c>
      <c r="E6" s="17">
        <v>9.51</v>
      </c>
      <c r="F6" s="55"/>
      <c r="G6" s="55"/>
      <c r="H6" s="55"/>
      <c r="I6" s="55"/>
    </row>
    <row r="7" spans="1:9">
      <c r="A7" s="3">
        <v>2002</v>
      </c>
      <c r="B7" s="4" t="s">
        <v>13</v>
      </c>
      <c r="C7" s="4" t="s">
        <v>14</v>
      </c>
      <c r="D7" s="19">
        <v>3</v>
      </c>
      <c r="E7" s="20">
        <v>10</v>
      </c>
      <c r="F7" s="55"/>
      <c r="G7" s="55"/>
      <c r="H7" s="55"/>
      <c r="I7" s="55"/>
    </row>
    <row r="8" spans="1:9">
      <c r="A8" s="3">
        <v>2003</v>
      </c>
      <c r="B8" s="4" t="s">
        <v>15</v>
      </c>
      <c r="C8" s="4" t="s">
        <v>16</v>
      </c>
      <c r="D8" s="11">
        <v>1</v>
      </c>
      <c r="E8" s="6">
        <v>9.7100000000000009</v>
      </c>
      <c r="F8" s="55"/>
      <c r="G8" s="55"/>
      <c r="H8" s="55"/>
      <c r="I8" s="55"/>
    </row>
    <row r="9" spans="1:9">
      <c r="A9" s="3">
        <v>2003</v>
      </c>
      <c r="B9" s="4" t="s">
        <v>17</v>
      </c>
      <c r="C9" s="4" t="s">
        <v>18</v>
      </c>
      <c r="D9" s="6">
        <v>4</v>
      </c>
      <c r="E9" s="6">
        <v>8.89</v>
      </c>
      <c r="F9" s="55"/>
      <c r="G9" s="55"/>
      <c r="H9" s="55"/>
      <c r="I9" s="55"/>
    </row>
    <row r="10" spans="1:9">
      <c r="A10" s="3">
        <v>2004</v>
      </c>
      <c r="B10" s="4" t="s">
        <v>19</v>
      </c>
      <c r="C10" s="4" t="s">
        <v>20</v>
      </c>
      <c r="D10" s="18">
        <v>2</v>
      </c>
      <c r="E10" s="6">
        <v>8.82</v>
      </c>
      <c r="F10" s="55"/>
      <c r="G10" s="55"/>
      <c r="H10" s="55"/>
      <c r="I10" s="55"/>
    </row>
    <row r="11" spans="1:9">
      <c r="A11" s="3">
        <v>2004</v>
      </c>
      <c r="B11" s="4" t="s">
        <v>21</v>
      </c>
      <c r="C11" s="4" t="s">
        <v>22</v>
      </c>
      <c r="D11" s="18">
        <v>2</v>
      </c>
      <c r="E11" s="6">
        <v>9.09</v>
      </c>
      <c r="F11" s="55"/>
      <c r="G11" s="55"/>
      <c r="H11" s="55"/>
      <c r="I11" s="55"/>
    </row>
    <row r="12" spans="1:9">
      <c r="A12" s="3">
        <v>2006</v>
      </c>
      <c r="B12" s="4" t="s">
        <v>684</v>
      </c>
      <c r="C12" s="4" t="s">
        <v>23</v>
      </c>
      <c r="D12" s="18">
        <v>2</v>
      </c>
      <c r="E12" s="6">
        <v>7.11</v>
      </c>
      <c r="F12" s="55"/>
      <c r="G12" s="55"/>
      <c r="H12" s="56" t="s">
        <v>278</v>
      </c>
      <c r="I12" s="56"/>
    </row>
    <row r="13" spans="1:9">
      <c r="A13" s="3">
        <v>2006</v>
      </c>
      <c r="B13" s="4" t="s">
        <v>5</v>
      </c>
      <c r="C13" s="4" t="s">
        <v>24</v>
      </c>
      <c r="D13" s="6">
        <v>5</v>
      </c>
      <c r="E13" s="6">
        <v>8.6199999999999992</v>
      </c>
      <c r="F13" s="55"/>
      <c r="G13" s="55"/>
      <c r="H13" s="56" t="s">
        <v>277</v>
      </c>
      <c r="I13" s="56"/>
    </row>
    <row r="14" spans="1:9">
      <c r="A14" s="3">
        <v>2007</v>
      </c>
      <c r="B14" s="4" t="s">
        <v>684</v>
      </c>
      <c r="C14" s="4" t="s">
        <v>23</v>
      </c>
      <c r="D14" s="11">
        <v>1</v>
      </c>
      <c r="E14" s="6">
        <v>8.2799999999999994</v>
      </c>
      <c r="F14" s="55"/>
      <c r="G14" s="55"/>
      <c r="H14" s="56" t="s">
        <v>323</v>
      </c>
      <c r="I14" s="56"/>
    </row>
    <row r="15" spans="1:9">
      <c r="A15" s="3">
        <v>2008</v>
      </c>
      <c r="B15" s="4" t="s">
        <v>684</v>
      </c>
      <c r="C15" s="4" t="s">
        <v>99</v>
      </c>
      <c r="D15" s="18">
        <v>2</v>
      </c>
      <c r="E15" s="6">
        <v>8.2799999999999994</v>
      </c>
      <c r="F15" s="55"/>
      <c r="G15" s="55"/>
      <c r="H15" s="56"/>
      <c r="I15" s="56"/>
    </row>
    <row r="16" spans="1:9">
      <c r="A16" s="3">
        <v>2009</v>
      </c>
      <c r="B16" s="4" t="s">
        <v>684</v>
      </c>
      <c r="C16" s="4" t="s">
        <v>99</v>
      </c>
      <c r="D16" s="6">
        <v>7</v>
      </c>
      <c r="E16" s="6">
        <v>7.96</v>
      </c>
      <c r="F16" s="55"/>
      <c r="G16" s="55"/>
      <c r="H16" s="56" t="s">
        <v>517</v>
      </c>
      <c r="I16" s="56" t="s">
        <v>517</v>
      </c>
    </row>
    <row r="17" spans="1:9">
      <c r="A17" s="3">
        <v>2009</v>
      </c>
      <c r="B17" s="4" t="s">
        <v>514</v>
      </c>
      <c r="C17" s="4" t="s">
        <v>515</v>
      </c>
      <c r="D17" s="6">
        <v>4</v>
      </c>
      <c r="E17" s="6">
        <v>9.08</v>
      </c>
      <c r="F17" s="55"/>
      <c r="G17" s="55"/>
      <c r="H17" s="56"/>
      <c r="I17" s="56"/>
    </row>
    <row r="18" spans="1:9">
      <c r="A18" s="3">
        <v>2010</v>
      </c>
      <c r="B18" s="4" t="s">
        <v>532</v>
      </c>
      <c r="C18" s="4" t="s">
        <v>533</v>
      </c>
      <c r="D18" s="18">
        <v>2</v>
      </c>
      <c r="E18" s="24">
        <v>8.1999999999999993</v>
      </c>
      <c r="F18" s="55"/>
      <c r="G18" s="55"/>
      <c r="H18" s="56"/>
      <c r="I18" s="56"/>
    </row>
    <row r="19" spans="1:9">
      <c r="A19" s="3">
        <v>2011</v>
      </c>
      <c r="B19" s="4" t="s">
        <v>684</v>
      </c>
      <c r="C19" s="4" t="s">
        <v>23</v>
      </c>
      <c r="D19" s="489">
        <v>4</v>
      </c>
      <c r="E19" s="24">
        <v>8.85</v>
      </c>
      <c r="F19" s="55"/>
      <c r="G19" s="55"/>
      <c r="H19" s="56" t="s">
        <v>588</v>
      </c>
      <c r="I19" s="56" t="s">
        <v>589</v>
      </c>
    </row>
    <row r="20" spans="1:9">
      <c r="A20" s="3">
        <v>2011</v>
      </c>
      <c r="B20" s="4" t="s">
        <v>60</v>
      </c>
      <c r="C20" s="4" t="s">
        <v>553</v>
      </c>
      <c r="D20" s="489">
        <v>8</v>
      </c>
      <c r="E20" s="24">
        <v>8.98</v>
      </c>
      <c r="F20" s="55"/>
      <c r="G20" s="55"/>
      <c r="H20" s="56"/>
      <c r="I20" s="56"/>
    </row>
    <row r="21" spans="1:9">
      <c r="A21" s="3">
        <v>2011</v>
      </c>
      <c r="B21" s="4" t="s">
        <v>19</v>
      </c>
      <c r="C21" s="4" t="s">
        <v>349</v>
      </c>
      <c r="D21" s="19">
        <v>3</v>
      </c>
      <c r="E21" s="24">
        <v>9.7200000000000006</v>
      </c>
      <c r="F21" s="55"/>
      <c r="G21" s="55"/>
      <c r="H21" s="56"/>
      <c r="I21" s="56"/>
    </row>
    <row r="22" spans="1:9">
      <c r="A22" s="3">
        <v>2012</v>
      </c>
      <c r="B22" s="4" t="s">
        <v>684</v>
      </c>
      <c r="C22" s="4" t="s">
        <v>94</v>
      </c>
      <c r="D22" s="481">
        <v>1</v>
      </c>
      <c r="E22" s="24">
        <v>8.8800000000000008</v>
      </c>
      <c r="F22" s="79" t="s">
        <v>586</v>
      </c>
      <c r="G22" s="79" t="s">
        <v>587</v>
      </c>
      <c r="H22" s="56"/>
      <c r="I22" s="56"/>
    </row>
    <row r="23" spans="1:9">
      <c r="A23" s="3">
        <v>2012</v>
      </c>
      <c r="B23" s="4" t="s">
        <v>28</v>
      </c>
      <c r="C23" s="4" t="s">
        <v>83</v>
      </c>
      <c r="D23" s="489">
        <v>4</v>
      </c>
      <c r="E23" s="24">
        <v>9.0399999999999991</v>
      </c>
      <c r="F23" s="55"/>
      <c r="G23" s="55"/>
      <c r="H23" s="56"/>
      <c r="I23" s="56"/>
    </row>
    <row r="24" spans="1:9">
      <c r="A24" s="3">
        <v>2012</v>
      </c>
      <c r="B24" s="4" t="s">
        <v>45</v>
      </c>
      <c r="C24" s="4" t="s">
        <v>331</v>
      </c>
      <c r="D24" s="489">
        <v>4</v>
      </c>
      <c r="E24" s="24">
        <v>8.64</v>
      </c>
      <c r="F24" s="55"/>
      <c r="G24" s="55"/>
      <c r="H24" s="56"/>
      <c r="I24" s="56"/>
    </row>
    <row r="25" spans="1:9">
      <c r="A25" s="3">
        <v>2013</v>
      </c>
      <c r="B25" s="4" t="s">
        <v>684</v>
      </c>
      <c r="C25" s="4" t="s">
        <v>99</v>
      </c>
      <c r="D25" s="489">
        <v>13</v>
      </c>
      <c r="E25" s="24">
        <v>8.23</v>
      </c>
      <c r="F25" s="79" t="s">
        <v>583</v>
      </c>
      <c r="G25" s="79" t="s">
        <v>584</v>
      </c>
      <c r="H25" s="56"/>
      <c r="I25" s="56"/>
    </row>
    <row r="26" spans="1:9">
      <c r="A26" s="3">
        <v>2013</v>
      </c>
      <c r="B26" s="4" t="s">
        <v>13</v>
      </c>
      <c r="C26" s="5" t="s">
        <v>590</v>
      </c>
      <c r="D26" s="18">
        <v>2</v>
      </c>
      <c r="E26" s="24">
        <v>10</v>
      </c>
      <c r="F26" s="79"/>
      <c r="G26" s="79"/>
      <c r="H26" s="56"/>
      <c r="I26" s="56"/>
    </row>
    <row r="27" spans="1:9">
      <c r="A27" s="3">
        <v>2014</v>
      </c>
      <c r="B27" s="4" t="s">
        <v>54</v>
      </c>
      <c r="C27" s="5" t="s">
        <v>615</v>
      </c>
      <c r="D27" s="601">
        <v>5</v>
      </c>
      <c r="E27" s="24">
        <v>8.6999999999999993</v>
      </c>
      <c r="F27" s="79"/>
      <c r="G27" s="79"/>
      <c r="H27" s="56"/>
      <c r="I27" s="56"/>
    </row>
    <row r="28" spans="1:9">
      <c r="A28" s="3">
        <v>2014</v>
      </c>
      <c r="B28" s="4" t="s">
        <v>11</v>
      </c>
      <c r="C28" s="5" t="s">
        <v>616</v>
      </c>
      <c r="D28" s="601">
        <v>5</v>
      </c>
      <c r="E28" s="24">
        <v>8.7899999999999991</v>
      </c>
      <c r="F28" s="79"/>
      <c r="G28" s="79"/>
      <c r="H28" s="56"/>
      <c r="I28" s="56"/>
    </row>
    <row r="30" spans="1:9">
      <c r="A30" t="s">
        <v>10</v>
      </c>
      <c r="B30" s="606">
        <v>41819</v>
      </c>
      <c r="D30" s="21" t="s">
        <v>7</v>
      </c>
      <c r="E30" s="22">
        <f>SUM(E5:E28)/COUNT(E5:E28)</f>
        <v>8.8474999999999984</v>
      </c>
    </row>
    <row r="32" spans="1:9">
      <c r="B32" s="379" t="s">
        <v>508</v>
      </c>
    </row>
    <row r="33" spans="1:11">
      <c r="B33" s="380" t="s">
        <v>509</v>
      </c>
    </row>
    <row r="35" spans="1:11" ht="13.5" thickBot="1"/>
    <row r="36" spans="1:11" ht="20.25" thickBot="1">
      <c r="A36" s="59" t="s">
        <v>601</v>
      </c>
      <c r="B36" s="60"/>
      <c r="C36" s="60"/>
      <c r="D36" s="60"/>
      <c r="E36" s="60"/>
      <c r="F36" s="593"/>
      <c r="G36" s="594"/>
    </row>
    <row r="39" spans="1:11" ht="15">
      <c r="A39" s="1" t="s">
        <v>0</v>
      </c>
      <c r="B39" s="2" t="s">
        <v>1</v>
      </c>
      <c r="C39" s="2" t="s">
        <v>2</v>
      </c>
      <c r="D39" s="1" t="s">
        <v>3</v>
      </c>
      <c r="E39" s="1" t="s">
        <v>4</v>
      </c>
      <c r="F39" s="58" t="s">
        <v>271</v>
      </c>
      <c r="G39" s="58" t="s">
        <v>272</v>
      </c>
      <c r="H39" s="58" t="s">
        <v>270</v>
      </c>
      <c r="I39" s="58" t="s">
        <v>585</v>
      </c>
      <c r="J39" s="58" t="s">
        <v>632</v>
      </c>
      <c r="K39" s="58" t="s">
        <v>633</v>
      </c>
    </row>
    <row r="40" spans="1:11">
      <c r="A40" s="3">
        <v>2013</v>
      </c>
      <c r="B40" s="4" t="s">
        <v>13</v>
      </c>
      <c r="C40" s="5" t="s">
        <v>590</v>
      </c>
      <c r="D40" s="481">
        <v>1</v>
      </c>
      <c r="E40" s="509">
        <v>10.77</v>
      </c>
      <c r="F40" s="55"/>
      <c r="G40" s="56"/>
      <c r="H40" s="55"/>
      <c r="I40" s="55"/>
      <c r="J40" s="79" t="s">
        <v>634</v>
      </c>
      <c r="K40" s="79" t="s">
        <v>635</v>
      </c>
    </row>
    <row r="41" spans="1:11">
      <c r="A41" s="3">
        <v>2015</v>
      </c>
      <c r="B41" s="4" t="s">
        <v>54</v>
      </c>
      <c r="C41" s="5" t="s">
        <v>644</v>
      </c>
      <c r="D41" s="18">
        <v>2</v>
      </c>
      <c r="E41" s="24">
        <v>10</v>
      </c>
      <c r="F41" s="55"/>
      <c r="G41" s="56"/>
      <c r="H41" s="55"/>
      <c r="I41" s="55"/>
      <c r="J41" s="55"/>
      <c r="K41" s="55"/>
    </row>
    <row r="43" spans="1:11">
      <c r="D43" s="8" t="s">
        <v>7</v>
      </c>
      <c r="E43" s="9">
        <f>SUM(E40:E41)/COUNT(E40:E41)</f>
        <v>10.385</v>
      </c>
    </row>
    <row r="44" spans="1:11">
      <c r="A44" t="s">
        <v>10</v>
      </c>
      <c r="B44" s="607">
        <v>42169</v>
      </c>
    </row>
    <row r="51" spans="1:5">
      <c r="A51" s="10"/>
      <c r="B51" s="10"/>
      <c r="C51" s="10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>
      <c r="A54" s="10"/>
      <c r="B54" s="10"/>
      <c r="C54" s="10"/>
      <c r="D54" s="10"/>
      <c r="E54" s="10"/>
    </row>
    <row r="55" spans="1:5">
      <c r="A55" s="10"/>
      <c r="B55" s="10"/>
      <c r="C55" s="10"/>
      <c r="D55" s="10"/>
      <c r="E55" s="10"/>
    </row>
    <row r="56" spans="1:5">
      <c r="A56" s="10"/>
      <c r="B56" s="10"/>
      <c r="C56" s="10"/>
      <c r="D56" s="10"/>
      <c r="E56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  <row r="239" spans="1:5">
      <c r="A239" s="10"/>
      <c r="B239" s="10"/>
      <c r="C239" s="10"/>
      <c r="D239" s="10"/>
      <c r="E239" s="10"/>
    </row>
    <row r="240" spans="1:5">
      <c r="A240" s="10"/>
      <c r="B240" s="10"/>
      <c r="C240" s="10"/>
      <c r="D240" s="10"/>
      <c r="E240" s="10"/>
    </row>
    <row r="241" spans="1:5">
      <c r="A241" s="10"/>
      <c r="B241" s="10"/>
      <c r="C241" s="10"/>
      <c r="D241" s="10"/>
      <c r="E241" s="10"/>
    </row>
    <row r="242" spans="1:5">
      <c r="A242" s="10"/>
      <c r="B242" s="10"/>
      <c r="C242" s="10"/>
      <c r="D242" s="10"/>
      <c r="E242" s="10"/>
    </row>
    <row r="243" spans="1:5">
      <c r="A243" s="10"/>
      <c r="B243" s="10"/>
      <c r="C243" s="10"/>
      <c r="D243" s="10"/>
      <c r="E243" s="10"/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  <row r="247" spans="1:5">
      <c r="A247" s="10"/>
      <c r="B247" s="10"/>
      <c r="C247" s="10"/>
      <c r="D247" s="10"/>
      <c r="E247" s="10"/>
    </row>
    <row r="248" spans="1:5">
      <c r="A248" s="10"/>
      <c r="B248" s="10"/>
      <c r="C248" s="10"/>
      <c r="D248" s="10"/>
      <c r="E248" s="10"/>
    </row>
    <row r="249" spans="1:5">
      <c r="A249" s="10"/>
      <c r="B249" s="10"/>
      <c r="C249" s="10"/>
      <c r="D249" s="10"/>
      <c r="E249" s="10"/>
    </row>
  </sheetData>
  <mergeCells count="1">
    <mergeCell ref="A1:I1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5"/>
  <dimension ref="A1:G235"/>
  <sheetViews>
    <sheetView workbookViewId="0">
      <selection activeCell="I22" sqref="I22"/>
    </sheetView>
  </sheetViews>
  <sheetFormatPr baseColWidth="10" defaultRowHeight="12.75"/>
  <cols>
    <col min="1" max="1" width="11.42578125" customWidth="1"/>
    <col min="2" max="2" width="22.85546875" customWidth="1"/>
    <col min="3" max="3" width="16.7109375" bestFit="1" customWidth="1"/>
  </cols>
  <sheetData>
    <row r="1" spans="1:7" ht="20.25" thickBot="1">
      <c r="A1" s="863" t="s">
        <v>207</v>
      </c>
      <c r="B1" s="864"/>
      <c r="C1" s="864"/>
      <c r="D1" s="864"/>
      <c r="E1" s="864"/>
      <c r="F1" s="61"/>
      <c r="G1" s="62"/>
    </row>
    <row r="4" spans="1:7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214</v>
      </c>
      <c r="G4" s="1" t="s">
        <v>213</v>
      </c>
    </row>
    <row r="5" spans="1:7">
      <c r="A5" s="3">
        <v>1974</v>
      </c>
      <c r="B5" s="4" t="s">
        <v>15</v>
      </c>
      <c r="C5" s="29" t="s">
        <v>182</v>
      </c>
      <c r="D5" s="6">
        <v>14</v>
      </c>
      <c r="E5" s="17">
        <v>26.76</v>
      </c>
      <c r="F5" s="55"/>
      <c r="G5" s="55"/>
    </row>
    <row r="6" spans="1:7">
      <c r="A6" s="3">
        <v>1983</v>
      </c>
      <c r="B6" s="4" t="s">
        <v>89</v>
      </c>
      <c r="C6" s="4" t="s">
        <v>90</v>
      </c>
      <c r="D6" s="6">
        <v>11</v>
      </c>
      <c r="E6" s="17">
        <v>27.39</v>
      </c>
      <c r="F6" s="55"/>
      <c r="G6" s="55"/>
    </row>
    <row r="7" spans="1:7">
      <c r="A7" s="3">
        <v>1993</v>
      </c>
      <c r="B7" s="4" t="s">
        <v>5</v>
      </c>
      <c r="C7" s="5" t="s">
        <v>44</v>
      </c>
      <c r="D7" s="6">
        <v>8</v>
      </c>
      <c r="E7" s="20">
        <v>28.7</v>
      </c>
      <c r="F7" s="56" t="s">
        <v>215</v>
      </c>
      <c r="G7" s="56"/>
    </row>
    <row r="8" spans="1:7">
      <c r="D8" s="8" t="s">
        <v>7</v>
      </c>
      <c r="E8" s="9">
        <v>27.616666666666671</v>
      </c>
    </row>
    <row r="9" spans="1:7">
      <c r="A9" s="3">
        <v>2008</v>
      </c>
      <c r="B9" s="4" t="s">
        <v>5</v>
      </c>
      <c r="C9" s="29" t="s">
        <v>115</v>
      </c>
      <c r="D9" s="6">
        <v>14</v>
      </c>
      <c r="E9" s="510">
        <v>7.89</v>
      </c>
      <c r="F9" s="56"/>
      <c r="G9" s="56" t="s">
        <v>496</v>
      </c>
    </row>
    <row r="10" spans="1:7">
      <c r="A10" s="3">
        <v>2014</v>
      </c>
      <c r="B10" s="4" t="s">
        <v>5</v>
      </c>
      <c r="C10" s="29" t="s">
        <v>86</v>
      </c>
      <c r="D10" s="6">
        <v>6</v>
      </c>
      <c r="E10" s="509">
        <v>9</v>
      </c>
      <c r="F10" s="56" t="s">
        <v>628</v>
      </c>
      <c r="G10" s="56"/>
    </row>
    <row r="11" spans="1:7">
      <c r="A11" s="3">
        <v>2014</v>
      </c>
      <c r="B11" s="4" t="s">
        <v>5</v>
      </c>
      <c r="C11" s="29" t="s">
        <v>86</v>
      </c>
      <c r="D11" s="6">
        <v>12</v>
      </c>
      <c r="E11" s="6">
        <v>7.96</v>
      </c>
      <c r="F11" s="56"/>
      <c r="G11" s="56" t="s">
        <v>630</v>
      </c>
    </row>
    <row r="14" spans="1:7">
      <c r="A14" s="12" t="s">
        <v>10</v>
      </c>
      <c r="B14" s="28">
        <v>41797</v>
      </c>
      <c r="D14" s="8" t="s">
        <v>7</v>
      </c>
      <c r="E14" s="9">
        <f>SUM(E9:E11)/COUNT(E9:E11)</f>
        <v>8.2833333333333332</v>
      </c>
    </row>
    <row r="16" spans="1:7">
      <c r="B16" s="379" t="s">
        <v>508</v>
      </c>
    </row>
    <row r="17" spans="1:7">
      <c r="B17" s="380" t="s">
        <v>509</v>
      </c>
    </row>
    <row r="25" spans="1:7" ht="13.5" thickBot="1"/>
    <row r="26" spans="1:7" ht="20.25" thickBot="1">
      <c r="A26" s="863" t="s">
        <v>620</v>
      </c>
      <c r="B26" s="864"/>
      <c r="C26" s="864"/>
      <c r="D26" s="864"/>
      <c r="E26" s="864"/>
      <c r="F26" s="865"/>
    </row>
    <row r="29" spans="1:7" ht="15">
      <c r="A29" s="1" t="s">
        <v>0</v>
      </c>
      <c r="B29" s="2" t="s">
        <v>1</v>
      </c>
      <c r="C29" s="2" t="s">
        <v>2</v>
      </c>
      <c r="D29" s="1" t="s">
        <v>3</v>
      </c>
      <c r="E29" s="1" t="s">
        <v>4</v>
      </c>
      <c r="F29" s="1" t="s">
        <v>214</v>
      </c>
      <c r="G29" s="1" t="s">
        <v>213</v>
      </c>
    </row>
    <row r="30" spans="1:7">
      <c r="A30" s="3">
        <v>2014</v>
      </c>
      <c r="B30" s="4" t="s">
        <v>5</v>
      </c>
      <c r="C30" s="5" t="s">
        <v>86</v>
      </c>
      <c r="D30" s="481">
        <v>1</v>
      </c>
      <c r="E30" s="509">
        <v>9</v>
      </c>
      <c r="F30" s="56" t="s">
        <v>629</v>
      </c>
      <c r="G30" s="55"/>
    </row>
    <row r="31" spans="1:7">
      <c r="A31" s="3"/>
      <c r="B31" s="4"/>
      <c r="C31" s="5"/>
      <c r="D31" s="6"/>
      <c r="E31" s="24"/>
      <c r="F31" s="55"/>
      <c r="G31" s="55"/>
    </row>
    <row r="33" spans="1:5">
      <c r="D33" s="8" t="s">
        <v>7</v>
      </c>
      <c r="E33" s="9">
        <f>SUM(E30:E30)/COUNT(E30:E30)</f>
        <v>9</v>
      </c>
    </row>
    <row r="34" spans="1:5">
      <c r="A34" t="s">
        <v>10</v>
      </c>
      <c r="B34" s="28">
        <v>41797</v>
      </c>
    </row>
    <row r="37" spans="1:5">
      <c r="A37" s="10"/>
      <c r="B37" s="10"/>
      <c r="C37" s="10"/>
    </row>
    <row r="38" spans="1:5">
      <c r="A38" s="10"/>
      <c r="B38" s="10"/>
      <c r="C38" s="10"/>
      <c r="D38" s="10"/>
      <c r="E38" s="10"/>
    </row>
    <row r="39" spans="1:5">
      <c r="A39" s="10"/>
      <c r="B39" s="10"/>
      <c r="C39" s="10"/>
      <c r="D39" s="10"/>
      <c r="E39" s="10"/>
    </row>
    <row r="40" spans="1:5">
      <c r="A40" s="10"/>
      <c r="B40" s="10"/>
      <c r="C40" s="10"/>
      <c r="D40" s="10"/>
      <c r="E40" s="10"/>
    </row>
    <row r="41" spans="1:5">
      <c r="A41" s="10"/>
      <c r="B41" s="10"/>
      <c r="C41" s="10"/>
      <c r="D41" s="10"/>
      <c r="E41" s="10"/>
    </row>
    <row r="42" spans="1:5">
      <c r="A42" s="10"/>
      <c r="B42" s="10"/>
      <c r="C42" s="10"/>
      <c r="D42" s="10"/>
      <c r="E42" s="10"/>
    </row>
    <row r="43" spans="1:5">
      <c r="A43" s="10"/>
      <c r="B43" s="10"/>
      <c r="C43" s="10"/>
      <c r="D43" s="10"/>
      <c r="E43" s="10"/>
    </row>
    <row r="44" spans="1:5">
      <c r="A44" s="10"/>
      <c r="B44" s="10"/>
      <c r="C44" s="10"/>
      <c r="D44" s="10"/>
      <c r="E44" s="10"/>
    </row>
    <row r="46" spans="1:5">
      <c r="A46" s="10"/>
      <c r="B46" s="10"/>
      <c r="C46" s="10"/>
      <c r="D46" s="10"/>
      <c r="E46" s="10"/>
    </row>
    <row r="47" spans="1:5">
      <c r="A47" s="10"/>
      <c r="B47" s="10"/>
      <c r="C47" s="10"/>
      <c r="D47" s="10"/>
      <c r="E47" s="10"/>
    </row>
    <row r="48" spans="1:5">
      <c r="A48" s="10"/>
      <c r="B48" s="10"/>
      <c r="C48" s="10"/>
      <c r="D48" s="10"/>
      <c r="E48" s="10"/>
    </row>
    <row r="49" spans="1:5">
      <c r="A49" s="10"/>
      <c r="B49" s="10"/>
      <c r="C49" s="10"/>
      <c r="D49" s="10"/>
      <c r="E49" s="10"/>
    </row>
    <row r="50" spans="1:5">
      <c r="A50" s="10"/>
      <c r="B50" s="10"/>
      <c r="C50" s="10"/>
      <c r="D50" s="10"/>
      <c r="E50" s="10"/>
    </row>
    <row r="51" spans="1:5">
      <c r="A51" s="10"/>
      <c r="B51" s="10"/>
      <c r="C51" s="10"/>
      <c r="D51" s="10"/>
      <c r="E51" s="10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>
      <c r="A54" s="10"/>
      <c r="B54" s="10"/>
      <c r="C54" s="10"/>
      <c r="D54" s="10"/>
      <c r="E54" s="10"/>
    </row>
    <row r="55" spans="1:5">
      <c r="A55" s="10"/>
      <c r="B55" s="10"/>
      <c r="C55" s="10"/>
      <c r="D55" s="10"/>
      <c r="E55" s="10"/>
    </row>
    <row r="56" spans="1:5">
      <c r="A56" s="10"/>
      <c r="B56" s="10"/>
      <c r="C56" s="10"/>
      <c r="D56" s="10"/>
      <c r="E56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59" spans="1:5">
      <c r="A59" s="10"/>
      <c r="B59" s="10"/>
      <c r="C59" s="10"/>
      <c r="D59" s="10"/>
      <c r="E59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</sheetData>
  <mergeCells count="2">
    <mergeCell ref="A1:E1"/>
    <mergeCell ref="A26:F26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2"/>
  <dimension ref="A1:E236"/>
  <sheetViews>
    <sheetView workbookViewId="0">
      <selection activeCell="E9" sqref="E9"/>
    </sheetView>
  </sheetViews>
  <sheetFormatPr baseColWidth="10" defaultRowHeight="12.75"/>
  <cols>
    <col min="1" max="1" width="11.42578125" customWidth="1"/>
    <col min="2" max="2" width="22.85546875" customWidth="1"/>
    <col min="3" max="3" width="16.7109375" bestFit="1" customWidth="1"/>
  </cols>
  <sheetData>
    <row r="1" spans="1:5" ht="20.25" thickBot="1">
      <c r="A1" s="861" t="s">
        <v>572</v>
      </c>
      <c r="B1" s="862"/>
      <c r="C1" s="862"/>
      <c r="D1" s="862"/>
      <c r="E1" s="866"/>
    </row>
    <row r="4" spans="1:5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</row>
    <row r="5" spans="1:5">
      <c r="A5" s="3">
        <v>2003</v>
      </c>
      <c r="B5" s="4" t="s">
        <v>573</v>
      </c>
      <c r="C5" s="5" t="s">
        <v>16</v>
      </c>
      <c r="D5" s="6">
        <v>2</v>
      </c>
      <c r="E5" s="7">
        <v>8.51</v>
      </c>
    </row>
    <row r="6" spans="1:5">
      <c r="A6" s="3">
        <v>2012</v>
      </c>
      <c r="B6" s="4" t="s">
        <v>5</v>
      </c>
      <c r="C6" s="5" t="s">
        <v>94</v>
      </c>
      <c r="D6" s="6">
        <v>14</v>
      </c>
      <c r="E6" s="489">
        <v>6.56</v>
      </c>
    </row>
    <row r="8" spans="1:5">
      <c r="B8" s="487" t="s">
        <v>563</v>
      </c>
      <c r="D8" s="8" t="s">
        <v>7</v>
      </c>
      <c r="E8" s="9">
        <f>SUM(E5:E6)/COUNT(E5:E6)</f>
        <v>7.5350000000000001</v>
      </c>
    </row>
    <row r="10" spans="1:5">
      <c r="B10" s="379" t="s">
        <v>508</v>
      </c>
    </row>
    <row r="11" spans="1:5">
      <c r="B11" s="380" t="s">
        <v>509</v>
      </c>
    </row>
    <row r="38" spans="1:5">
      <c r="A38" s="10"/>
      <c r="B38" s="10"/>
      <c r="C38" s="10"/>
    </row>
    <row r="39" spans="1:5">
      <c r="A39" s="10"/>
      <c r="B39" s="10"/>
      <c r="C39" s="10"/>
      <c r="D39" s="10"/>
      <c r="E39" s="10"/>
    </row>
    <row r="40" spans="1:5">
      <c r="A40" s="10"/>
      <c r="B40" s="10"/>
      <c r="C40" s="10"/>
      <c r="D40" s="10"/>
      <c r="E40" s="10"/>
    </row>
    <row r="41" spans="1:5">
      <c r="A41" s="10"/>
      <c r="B41" s="10"/>
      <c r="C41" s="10"/>
      <c r="D41" s="10"/>
      <c r="E41" s="10"/>
    </row>
    <row r="42" spans="1:5">
      <c r="A42" s="10"/>
      <c r="B42" s="10"/>
      <c r="C42" s="10"/>
      <c r="D42" s="10"/>
      <c r="E42" s="10"/>
    </row>
    <row r="43" spans="1:5">
      <c r="A43" s="10"/>
      <c r="B43" s="10"/>
      <c r="C43" s="10"/>
      <c r="D43" s="10"/>
      <c r="E43" s="10"/>
    </row>
    <row r="44" spans="1:5">
      <c r="A44" s="10"/>
      <c r="B44" s="10"/>
      <c r="C44" s="10"/>
      <c r="D44" s="10"/>
      <c r="E44" s="10"/>
    </row>
    <row r="45" spans="1:5">
      <c r="A45" s="10"/>
      <c r="B45" s="10"/>
      <c r="C45" s="10"/>
      <c r="D45" s="10"/>
      <c r="E45" s="10"/>
    </row>
    <row r="47" spans="1:5">
      <c r="A47" s="10"/>
      <c r="B47" s="10"/>
      <c r="C47" s="10"/>
      <c r="D47" s="10"/>
      <c r="E47" s="10"/>
    </row>
    <row r="48" spans="1:5">
      <c r="A48" s="10"/>
      <c r="B48" s="10"/>
      <c r="C48" s="10"/>
      <c r="D48" s="10"/>
      <c r="E48" s="10"/>
    </row>
    <row r="49" spans="1:5">
      <c r="A49" s="10"/>
      <c r="B49" s="10"/>
      <c r="C49" s="10"/>
      <c r="D49" s="10"/>
      <c r="E49" s="10"/>
    </row>
    <row r="50" spans="1:5">
      <c r="A50" s="10"/>
      <c r="B50" s="10"/>
      <c r="C50" s="10"/>
      <c r="D50" s="10"/>
      <c r="E50" s="10"/>
    </row>
    <row r="51" spans="1:5">
      <c r="A51" s="10"/>
      <c r="B51" s="10"/>
      <c r="C51" s="10"/>
      <c r="D51" s="10"/>
      <c r="E51" s="10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>
      <c r="A54" s="10"/>
      <c r="B54" s="10"/>
      <c r="C54" s="10"/>
      <c r="D54" s="10"/>
      <c r="E54" s="10"/>
    </row>
    <row r="55" spans="1:5">
      <c r="A55" s="10"/>
      <c r="B55" s="10"/>
      <c r="C55" s="10"/>
      <c r="D55" s="10"/>
      <c r="E55" s="10"/>
    </row>
    <row r="56" spans="1:5">
      <c r="A56" s="10"/>
      <c r="B56" s="10"/>
      <c r="C56" s="10"/>
      <c r="D56" s="10"/>
      <c r="E56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59" spans="1:5">
      <c r="A59" s="10"/>
      <c r="B59" s="10"/>
      <c r="C59" s="10"/>
      <c r="D59" s="10"/>
      <c r="E59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</sheetData>
  <mergeCells count="1">
    <mergeCell ref="A1:E1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14"/>
  <dimension ref="A1:F246"/>
  <sheetViews>
    <sheetView topLeftCell="A205" workbookViewId="0">
      <selection activeCell="D78" sqref="D78"/>
    </sheetView>
  </sheetViews>
  <sheetFormatPr baseColWidth="10" defaultRowHeight="12.75"/>
  <cols>
    <col min="1" max="1" width="11.42578125" customWidth="1"/>
    <col min="2" max="2" width="22.5703125" bestFit="1" customWidth="1"/>
    <col min="3" max="3" width="16.7109375" bestFit="1" customWidth="1"/>
    <col min="4" max="5" width="11.42578125" customWidth="1"/>
    <col min="6" max="6" width="4.5703125" bestFit="1" customWidth="1"/>
  </cols>
  <sheetData>
    <row r="1" spans="1:6" ht="21" thickBot="1">
      <c r="A1" s="858" t="s">
        <v>193</v>
      </c>
      <c r="B1" s="859"/>
      <c r="C1" s="859"/>
      <c r="D1" s="859"/>
      <c r="E1" s="860"/>
    </row>
    <row r="4" spans="1:6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</row>
    <row r="5" spans="1:6">
      <c r="A5" s="3">
        <v>1971</v>
      </c>
      <c r="B5" s="4" t="s">
        <v>87</v>
      </c>
      <c r="C5" s="29" t="s">
        <v>31</v>
      </c>
      <c r="D5" s="6">
        <v>4</v>
      </c>
      <c r="E5" s="6"/>
    </row>
    <row r="6" spans="1:6">
      <c r="A6" s="3">
        <v>1972</v>
      </c>
      <c r="B6" s="4" t="s">
        <v>13</v>
      </c>
      <c r="C6" s="29" t="s">
        <v>181</v>
      </c>
      <c r="D6" s="6">
        <v>152</v>
      </c>
      <c r="E6" s="25">
        <v>27.6</v>
      </c>
      <c r="F6" s="370"/>
    </row>
    <row r="7" spans="1:6">
      <c r="A7" s="3">
        <v>1974</v>
      </c>
      <c r="B7" s="4" t="s">
        <v>15</v>
      </c>
      <c r="C7" s="29" t="s">
        <v>182</v>
      </c>
      <c r="D7" s="6">
        <v>14</v>
      </c>
      <c r="E7" s="17">
        <v>27.84</v>
      </c>
      <c r="F7" s="370"/>
    </row>
    <row r="8" spans="1:6">
      <c r="A8" s="3">
        <v>1975</v>
      </c>
      <c r="B8" s="4" t="s">
        <v>28</v>
      </c>
      <c r="C8" s="29" t="s">
        <v>24</v>
      </c>
      <c r="D8" s="6">
        <v>21</v>
      </c>
      <c r="E8" s="17">
        <v>28.26</v>
      </c>
      <c r="F8" s="370"/>
    </row>
    <row r="9" spans="1:6">
      <c r="A9" s="3">
        <v>1976</v>
      </c>
      <c r="B9" s="4" t="s">
        <v>87</v>
      </c>
      <c r="C9" s="29" t="s">
        <v>6</v>
      </c>
      <c r="D9" s="6">
        <v>17</v>
      </c>
      <c r="E9" s="17">
        <v>28.67</v>
      </c>
      <c r="F9" s="370"/>
    </row>
    <row r="10" spans="1:6">
      <c r="A10" s="3">
        <v>1977</v>
      </c>
      <c r="B10" s="4" t="s">
        <v>75</v>
      </c>
      <c r="C10" s="29" t="s">
        <v>183</v>
      </c>
      <c r="D10" s="19">
        <v>3</v>
      </c>
      <c r="E10" s="6">
        <v>28.24</v>
      </c>
      <c r="F10" s="370"/>
    </row>
    <row r="11" spans="1:6">
      <c r="A11" s="3">
        <v>1977</v>
      </c>
      <c r="B11" s="4" t="s">
        <v>41</v>
      </c>
      <c r="C11" s="29" t="s">
        <v>73</v>
      </c>
      <c r="D11" s="18">
        <v>2</v>
      </c>
      <c r="E11" s="25">
        <v>28.8</v>
      </c>
      <c r="F11" s="370"/>
    </row>
    <row r="12" spans="1:6">
      <c r="A12" s="3">
        <v>1978</v>
      </c>
      <c r="B12" s="4" t="s">
        <v>180</v>
      </c>
      <c r="C12" s="29" t="s">
        <v>77</v>
      </c>
      <c r="D12" s="18">
        <v>2</v>
      </c>
      <c r="E12" s="17">
        <v>29.14</v>
      </c>
      <c r="F12" s="370"/>
    </row>
    <row r="13" spans="1:6">
      <c r="A13" s="3">
        <v>1978</v>
      </c>
      <c r="B13" s="4" t="s">
        <v>180</v>
      </c>
      <c r="C13" s="29" t="s">
        <v>77</v>
      </c>
      <c r="D13" s="11">
        <v>1</v>
      </c>
      <c r="E13" s="17">
        <v>29.16</v>
      </c>
      <c r="F13" s="370"/>
    </row>
    <row r="14" spans="1:6">
      <c r="A14" s="3">
        <v>1978</v>
      </c>
      <c r="B14" s="4" t="s">
        <v>13</v>
      </c>
      <c r="C14" s="29" t="s">
        <v>72</v>
      </c>
      <c r="D14" s="6">
        <v>45</v>
      </c>
      <c r="E14" s="6">
        <v>29.14</v>
      </c>
      <c r="F14" s="370"/>
    </row>
    <row r="15" spans="1:6">
      <c r="A15" s="611">
        <v>1978</v>
      </c>
      <c r="B15" s="612" t="s">
        <v>71</v>
      </c>
      <c r="C15" s="613" t="s">
        <v>73</v>
      </c>
      <c r="D15" s="614">
        <v>6</v>
      </c>
      <c r="E15" s="614">
        <v>28.73</v>
      </c>
      <c r="F15" s="370"/>
    </row>
    <row r="16" spans="1:6">
      <c r="A16" s="3">
        <v>1979</v>
      </c>
      <c r="B16" s="4" t="s">
        <v>15</v>
      </c>
      <c r="C16" s="29" t="s">
        <v>74</v>
      </c>
      <c r="D16" s="18">
        <v>2</v>
      </c>
      <c r="E16" s="25">
        <v>29.3</v>
      </c>
      <c r="F16" s="370"/>
    </row>
    <row r="17" spans="1:6">
      <c r="A17" s="3">
        <v>1979</v>
      </c>
      <c r="B17" s="4" t="s">
        <v>75</v>
      </c>
      <c r="C17" s="29" t="s">
        <v>76</v>
      </c>
      <c r="D17" s="6">
        <v>5</v>
      </c>
      <c r="E17" s="17">
        <v>29.47</v>
      </c>
      <c r="F17" s="370"/>
    </row>
    <row r="18" spans="1:6">
      <c r="A18" s="611">
        <v>1979</v>
      </c>
      <c r="B18" s="612" t="s">
        <v>71</v>
      </c>
      <c r="C18" s="613" t="s">
        <v>77</v>
      </c>
      <c r="D18" s="614">
        <v>4</v>
      </c>
      <c r="E18" s="614">
        <v>29.13</v>
      </c>
      <c r="F18" s="370"/>
    </row>
    <row r="19" spans="1:6">
      <c r="A19" s="3">
        <v>1980</v>
      </c>
      <c r="B19" s="4" t="s">
        <v>5</v>
      </c>
      <c r="C19" s="29" t="s">
        <v>29</v>
      </c>
      <c r="D19" s="18">
        <v>2</v>
      </c>
      <c r="E19" s="6">
        <v>29.32</v>
      </c>
      <c r="F19" s="370"/>
    </row>
    <row r="20" spans="1:6">
      <c r="A20" s="3">
        <v>1980</v>
      </c>
      <c r="B20" s="4" t="s">
        <v>78</v>
      </c>
      <c r="C20" s="29" t="s">
        <v>79</v>
      </c>
      <c r="D20" s="6">
        <v>4</v>
      </c>
      <c r="E20" s="24">
        <v>29.1</v>
      </c>
      <c r="F20" s="370"/>
    </row>
    <row r="21" spans="1:6">
      <c r="A21" s="3">
        <v>1980</v>
      </c>
      <c r="B21" s="4" t="s">
        <v>80</v>
      </c>
      <c r="C21" s="29" t="s">
        <v>81</v>
      </c>
      <c r="D21" s="11">
        <v>1</v>
      </c>
      <c r="E21" s="6">
        <v>29.44</v>
      </c>
      <c r="F21" s="370"/>
    </row>
    <row r="22" spans="1:6">
      <c r="A22" s="611">
        <v>1980</v>
      </c>
      <c r="B22" s="612" t="s">
        <v>71</v>
      </c>
      <c r="C22" s="613" t="s">
        <v>82</v>
      </c>
      <c r="D22" s="614">
        <v>4</v>
      </c>
      <c r="E22" s="615">
        <v>29</v>
      </c>
      <c r="F22" s="370"/>
    </row>
    <row r="23" spans="1:6">
      <c r="A23" s="611">
        <v>1980</v>
      </c>
      <c r="B23" s="612" t="s">
        <v>71</v>
      </c>
      <c r="C23" s="613" t="s">
        <v>82</v>
      </c>
      <c r="D23" s="614">
        <v>4</v>
      </c>
      <c r="E23" s="614">
        <v>28.88</v>
      </c>
      <c r="F23" s="370"/>
    </row>
    <row r="24" spans="1:6">
      <c r="A24" s="3">
        <v>1981</v>
      </c>
      <c r="B24" s="4" t="s">
        <v>5</v>
      </c>
      <c r="C24" s="29" t="s">
        <v>29</v>
      </c>
      <c r="D24" s="19">
        <v>3</v>
      </c>
      <c r="E24" s="6">
        <v>29.46</v>
      </c>
      <c r="F24" s="370"/>
    </row>
    <row r="25" spans="1:6">
      <c r="A25" s="3">
        <v>1981</v>
      </c>
      <c r="B25" s="4" t="s">
        <v>34</v>
      </c>
      <c r="C25" s="29" t="s">
        <v>35</v>
      </c>
      <c r="D25" s="6">
        <v>4</v>
      </c>
      <c r="E25" s="24">
        <v>29.4</v>
      </c>
      <c r="F25" s="370"/>
    </row>
    <row r="26" spans="1:6">
      <c r="A26" s="3">
        <v>1981</v>
      </c>
      <c r="B26" s="4" t="s">
        <v>28</v>
      </c>
      <c r="C26" s="29" t="s">
        <v>83</v>
      </c>
      <c r="D26" s="6">
        <v>5</v>
      </c>
      <c r="E26" s="25">
        <v>29.5</v>
      </c>
      <c r="F26" s="370"/>
    </row>
    <row r="27" spans="1:6">
      <c r="A27" s="3">
        <v>1982</v>
      </c>
      <c r="B27" s="4" t="s">
        <v>84</v>
      </c>
      <c r="C27" s="29" t="s">
        <v>85</v>
      </c>
      <c r="D27" s="6">
        <v>8</v>
      </c>
      <c r="E27" s="54" t="s">
        <v>184</v>
      </c>
      <c r="F27" s="370"/>
    </row>
    <row r="28" spans="1:6">
      <c r="A28" s="3">
        <v>1983</v>
      </c>
      <c r="B28" s="4" t="s">
        <v>5</v>
      </c>
      <c r="C28" s="29" t="s">
        <v>86</v>
      </c>
      <c r="D28" s="19">
        <v>3</v>
      </c>
      <c r="E28" s="6">
        <v>28.62</v>
      </c>
      <c r="F28" s="370"/>
    </row>
    <row r="29" spans="1:6">
      <c r="A29" s="3">
        <v>1983</v>
      </c>
      <c r="B29" s="4" t="s">
        <v>87</v>
      </c>
      <c r="C29" s="29" t="s">
        <v>88</v>
      </c>
      <c r="D29" s="6">
        <v>5</v>
      </c>
      <c r="E29" s="6"/>
      <c r="F29" s="370"/>
    </row>
    <row r="30" spans="1:6">
      <c r="A30" s="3">
        <v>1983</v>
      </c>
      <c r="B30" s="4" t="s">
        <v>89</v>
      </c>
      <c r="C30" s="29" t="s">
        <v>90</v>
      </c>
      <c r="D30" s="6">
        <v>11</v>
      </c>
      <c r="E30" s="6">
        <v>29.16</v>
      </c>
      <c r="F30" s="370"/>
    </row>
    <row r="31" spans="1:6">
      <c r="A31" s="3">
        <v>1984</v>
      </c>
      <c r="B31" s="4" t="s">
        <v>5</v>
      </c>
      <c r="C31" s="29" t="s">
        <v>91</v>
      </c>
      <c r="D31" s="19">
        <v>3</v>
      </c>
      <c r="E31" s="6">
        <v>28.65</v>
      </c>
      <c r="F31" s="370"/>
    </row>
    <row r="32" spans="1:6">
      <c r="A32" s="3">
        <v>1984</v>
      </c>
      <c r="B32" s="4" t="s">
        <v>92</v>
      </c>
      <c r="C32" s="5" t="s">
        <v>93</v>
      </c>
      <c r="D32" s="18">
        <v>2</v>
      </c>
      <c r="E32" s="6">
        <v>28.53</v>
      </c>
      <c r="F32" s="370"/>
    </row>
    <row r="33" spans="1:6">
      <c r="A33" s="3">
        <v>1984</v>
      </c>
      <c r="B33" s="4" t="s">
        <v>92</v>
      </c>
      <c r="C33" s="5" t="s">
        <v>93</v>
      </c>
      <c r="D33" s="18">
        <v>2</v>
      </c>
      <c r="E33" s="6">
        <v>28.79</v>
      </c>
      <c r="F33" s="370"/>
    </row>
    <row r="34" spans="1:6">
      <c r="A34" s="3">
        <v>1984</v>
      </c>
      <c r="B34" s="4" t="s">
        <v>13</v>
      </c>
      <c r="C34" s="29" t="s">
        <v>25</v>
      </c>
      <c r="D34" s="6">
        <v>7</v>
      </c>
      <c r="E34" s="6">
        <v>29.47</v>
      </c>
      <c r="F34" s="370"/>
    </row>
    <row r="35" spans="1:6">
      <c r="A35" s="611">
        <v>1984</v>
      </c>
      <c r="B35" s="612" t="s">
        <v>71</v>
      </c>
      <c r="C35" s="613" t="s">
        <v>72</v>
      </c>
      <c r="D35" s="614">
        <v>6</v>
      </c>
      <c r="E35" s="615">
        <v>29.2</v>
      </c>
      <c r="F35" s="370"/>
    </row>
    <row r="36" spans="1:6">
      <c r="A36" s="3">
        <v>1985</v>
      </c>
      <c r="B36" s="4" t="s">
        <v>5</v>
      </c>
      <c r="C36" s="29" t="s">
        <v>24</v>
      </c>
      <c r="D36" s="18">
        <v>3</v>
      </c>
      <c r="E36" s="6">
        <v>29.16</v>
      </c>
      <c r="F36" s="370"/>
    </row>
    <row r="37" spans="1:6">
      <c r="A37" s="3">
        <v>1985</v>
      </c>
      <c r="B37" s="4" t="s">
        <v>78</v>
      </c>
      <c r="C37" s="29" t="s">
        <v>79</v>
      </c>
      <c r="D37" s="6">
        <v>4</v>
      </c>
      <c r="E37" s="6">
        <v>29.22</v>
      </c>
      <c r="F37" s="370"/>
    </row>
    <row r="38" spans="1:6">
      <c r="A38" s="3">
        <v>1985</v>
      </c>
      <c r="B38" s="4" t="s">
        <v>15</v>
      </c>
      <c r="C38" s="29" t="s">
        <v>94</v>
      </c>
      <c r="D38" s="18">
        <v>2</v>
      </c>
      <c r="E38" s="6">
        <v>29.42</v>
      </c>
      <c r="F38" s="370"/>
    </row>
    <row r="39" spans="1:6">
      <c r="A39" s="3">
        <v>1985</v>
      </c>
      <c r="B39" s="4" t="s">
        <v>95</v>
      </c>
      <c r="C39" s="5" t="s">
        <v>96</v>
      </c>
      <c r="D39" s="18">
        <v>2</v>
      </c>
      <c r="E39" s="6">
        <v>29.36</v>
      </c>
      <c r="F39" s="370"/>
    </row>
    <row r="40" spans="1:6">
      <c r="A40" s="3">
        <v>1985</v>
      </c>
      <c r="B40" s="4" t="s">
        <v>95</v>
      </c>
      <c r="C40" s="5" t="s">
        <v>96</v>
      </c>
      <c r="D40" s="18">
        <v>2</v>
      </c>
      <c r="E40" s="17">
        <v>29.52</v>
      </c>
      <c r="F40" s="370"/>
    </row>
    <row r="41" spans="1:6">
      <c r="A41" s="611">
        <v>1985</v>
      </c>
      <c r="B41" s="612" t="s">
        <v>71</v>
      </c>
      <c r="C41" s="613" t="s">
        <v>97</v>
      </c>
      <c r="D41" s="626">
        <v>3</v>
      </c>
      <c r="E41" s="614">
        <v>29.33</v>
      </c>
      <c r="F41" s="370"/>
    </row>
    <row r="42" spans="1:6">
      <c r="A42" s="611">
        <v>1985</v>
      </c>
      <c r="B42" s="612" t="s">
        <v>71</v>
      </c>
      <c r="C42" s="613" t="s">
        <v>97</v>
      </c>
      <c r="D42" s="626">
        <v>3</v>
      </c>
      <c r="E42" s="614">
        <v>29.32</v>
      </c>
      <c r="F42" s="370"/>
    </row>
    <row r="43" spans="1:6">
      <c r="A43" s="3">
        <v>1986</v>
      </c>
      <c r="B43" s="4" t="s">
        <v>5</v>
      </c>
      <c r="C43" s="29" t="s">
        <v>44</v>
      </c>
      <c r="D43" s="11">
        <v>1</v>
      </c>
      <c r="E43" s="24">
        <v>29.3</v>
      </c>
      <c r="F43" s="370"/>
    </row>
    <row r="44" spans="1:6">
      <c r="A44" s="3">
        <v>1986</v>
      </c>
      <c r="B44" s="4" t="s">
        <v>78</v>
      </c>
      <c r="C44" s="29" t="s">
        <v>79</v>
      </c>
      <c r="D44" s="6">
        <v>5</v>
      </c>
      <c r="E44" s="24">
        <v>29.3</v>
      </c>
      <c r="F44" s="370"/>
    </row>
    <row r="45" spans="1:6">
      <c r="A45" s="3">
        <v>1986</v>
      </c>
      <c r="B45" s="4" t="s">
        <v>26</v>
      </c>
      <c r="C45" s="29" t="s">
        <v>27</v>
      </c>
      <c r="D45" s="19">
        <v>3</v>
      </c>
      <c r="E45" s="24">
        <v>29.2</v>
      </c>
      <c r="F45" s="370"/>
    </row>
    <row r="46" spans="1:6">
      <c r="A46" s="3">
        <v>1986</v>
      </c>
      <c r="B46" s="4" t="s">
        <v>28</v>
      </c>
      <c r="C46" s="29" t="s">
        <v>29</v>
      </c>
      <c r="D46" s="19">
        <v>3</v>
      </c>
      <c r="E46" s="17">
        <v>29.67</v>
      </c>
      <c r="F46" s="370"/>
    </row>
    <row r="47" spans="1:6">
      <c r="A47" s="3">
        <v>1986</v>
      </c>
      <c r="B47" s="4" t="s">
        <v>95</v>
      </c>
      <c r="C47" s="5" t="s">
        <v>96</v>
      </c>
      <c r="D47" s="18">
        <v>2</v>
      </c>
      <c r="E47" s="6">
        <v>29.33</v>
      </c>
      <c r="F47" s="370"/>
    </row>
    <row r="48" spans="1:6">
      <c r="A48" s="3">
        <v>1986</v>
      </c>
      <c r="B48" s="4" t="s">
        <v>95</v>
      </c>
      <c r="C48" s="5" t="s">
        <v>96</v>
      </c>
      <c r="D48" s="18">
        <v>2</v>
      </c>
      <c r="E48" s="6">
        <v>29.43</v>
      </c>
      <c r="F48" s="370"/>
    </row>
    <row r="49" spans="1:6">
      <c r="A49" s="611">
        <v>1986</v>
      </c>
      <c r="B49" s="612" t="s">
        <v>71</v>
      </c>
      <c r="C49" s="613" t="s">
        <v>77</v>
      </c>
      <c r="D49" s="619">
        <v>1</v>
      </c>
      <c r="E49" s="614">
        <v>29.33</v>
      </c>
      <c r="F49" s="370"/>
    </row>
    <row r="50" spans="1:6">
      <c r="A50" s="611">
        <v>1986</v>
      </c>
      <c r="B50" s="612" t="s">
        <v>71</v>
      </c>
      <c r="C50" s="613" t="s">
        <v>77</v>
      </c>
      <c r="D50" s="619">
        <v>1</v>
      </c>
      <c r="E50" s="614">
        <v>29.47</v>
      </c>
      <c r="F50" s="370"/>
    </row>
    <row r="51" spans="1:6">
      <c r="A51" s="3">
        <v>1987</v>
      </c>
      <c r="B51" s="4" t="s">
        <v>5</v>
      </c>
      <c r="C51" s="29" t="s">
        <v>98</v>
      </c>
      <c r="D51" s="18">
        <v>2</v>
      </c>
      <c r="E51" s="24">
        <v>29.6</v>
      </c>
      <c r="F51" s="370"/>
    </row>
    <row r="52" spans="1:6">
      <c r="A52" s="3">
        <v>1987</v>
      </c>
      <c r="B52" s="4" t="s">
        <v>30</v>
      </c>
      <c r="C52" s="29" t="s">
        <v>31</v>
      </c>
      <c r="D52" s="11">
        <v>1</v>
      </c>
      <c r="E52" s="6">
        <v>29.66</v>
      </c>
      <c r="F52" s="370"/>
    </row>
    <row r="53" spans="1:6">
      <c r="A53" s="3">
        <v>1987</v>
      </c>
      <c r="B53" s="4" t="s">
        <v>95</v>
      </c>
      <c r="C53" s="5" t="s">
        <v>96</v>
      </c>
      <c r="D53" s="19">
        <v>3</v>
      </c>
      <c r="E53" s="6">
        <v>29.32</v>
      </c>
      <c r="F53" s="370"/>
    </row>
    <row r="54" spans="1:6">
      <c r="A54" s="3">
        <v>1987</v>
      </c>
      <c r="B54" s="4" t="s">
        <v>95</v>
      </c>
      <c r="C54" s="5" t="s">
        <v>96</v>
      </c>
      <c r="D54" s="19">
        <v>3</v>
      </c>
      <c r="E54" s="6">
        <v>29.48</v>
      </c>
      <c r="F54" s="370"/>
    </row>
    <row r="55" spans="1:6">
      <c r="A55" s="611">
        <v>1987</v>
      </c>
      <c r="B55" s="612" t="s">
        <v>71</v>
      </c>
      <c r="C55" s="613" t="s">
        <v>99</v>
      </c>
      <c r="D55" s="618">
        <v>2</v>
      </c>
      <c r="E55" s="614">
        <v>29.47</v>
      </c>
      <c r="F55" s="370"/>
    </row>
    <row r="56" spans="1:6">
      <c r="A56" s="611">
        <v>1987</v>
      </c>
      <c r="B56" s="612" t="s">
        <v>71</v>
      </c>
      <c r="C56" s="613" t="s">
        <v>99</v>
      </c>
      <c r="D56" s="618">
        <v>2</v>
      </c>
      <c r="E56" s="614">
        <v>29.56</v>
      </c>
      <c r="F56" s="370"/>
    </row>
    <row r="57" spans="1:6">
      <c r="A57" s="3">
        <v>1988</v>
      </c>
      <c r="B57" s="4" t="s">
        <v>5</v>
      </c>
      <c r="C57" s="29" t="s">
        <v>83</v>
      </c>
      <c r="D57" s="18">
        <v>2</v>
      </c>
      <c r="E57" s="6">
        <v>29.59</v>
      </c>
      <c r="F57" s="370"/>
    </row>
    <row r="58" spans="1:6">
      <c r="A58" s="14">
        <v>1988</v>
      </c>
      <c r="B58" s="4" t="s">
        <v>78</v>
      </c>
      <c r="C58" s="29" t="s">
        <v>79</v>
      </c>
      <c r="D58" s="18">
        <v>2</v>
      </c>
      <c r="E58" s="24">
        <v>29.5</v>
      </c>
      <c r="F58" s="370"/>
    </row>
    <row r="59" spans="1:6">
      <c r="A59" s="14">
        <v>1988</v>
      </c>
      <c r="B59" s="4" t="s">
        <v>78</v>
      </c>
      <c r="C59" s="29" t="s">
        <v>79</v>
      </c>
      <c r="D59" s="18">
        <v>2</v>
      </c>
      <c r="E59" s="6">
        <v>29.53</v>
      </c>
      <c r="F59" s="370"/>
    </row>
    <row r="60" spans="1:6" ht="15">
      <c r="A60" s="1" t="s">
        <v>0</v>
      </c>
      <c r="B60" s="2" t="s">
        <v>1</v>
      </c>
      <c r="C60" s="2" t="s">
        <v>2</v>
      </c>
      <c r="D60" s="1" t="s">
        <v>3</v>
      </c>
      <c r="E60" s="1" t="s">
        <v>4</v>
      </c>
      <c r="F60" s="370"/>
    </row>
    <row r="61" spans="1:6">
      <c r="A61" s="14">
        <v>1988</v>
      </c>
      <c r="B61" s="4" t="s">
        <v>32</v>
      </c>
      <c r="C61" s="29" t="s">
        <v>33</v>
      </c>
      <c r="D61" s="18">
        <v>2</v>
      </c>
      <c r="E61" s="6">
        <v>29.53</v>
      </c>
      <c r="F61" s="370"/>
    </row>
    <row r="62" spans="1:6">
      <c r="A62" s="3">
        <v>1988</v>
      </c>
      <c r="B62" s="4" t="s">
        <v>34</v>
      </c>
      <c r="C62" s="29" t="s">
        <v>35</v>
      </c>
      <c r="D62" s="11">
        <v>1</v>
      </c>
      <c r="E62" s="6">
        <v>29.56</v>
      </c>
      <c r="F62" s="370"/>
    </row>
    <row r="63" spans="1:6">
      <c r="A63" s="3">
        <v>1988</v>
      </c>
      <c r="B63" s="4" t="s">
        <v>95</v>
      </c>
      <c r="C63" s="5" t="s">
        <v>96</v>
      </c>
      <c r="D63" s="18">
        <v>2</v>
      </c>
      <c r="E63" s="6">
        <v>29.66</v>
      </c>
      <c r="F63" s="370"/>
    </row>
    <row r="64" spans="1:6">
      <c r="A64" s="3">
        <v>1988</v>
      </c>
      <c r="B64" s="4" t="s">
        <v>95</v>
      </c>
      <c r="C64" s="5" t="s">
        <v>96</v>
      </c>
      <c r="D64" s="18">
        <v>2</v>
      </c>
      <c r="E64" s="6">
        <v>29.66</v>
      </c>
      <c r="F64" s="370"/>
    </row>
    <row r="65" spans="1:6">
      <c r="A65" s="611">
        <v>1988</v>
      </c>
      <c r="B65" s="612" t="s">
        <v>71</v>
      </c>
      <c r="C65" s="613" t="s">
        <v>100</v>
      </c>
      <c r="D65" s="618">
        <v>3</v>
      </c>
      <c r="E65" s="614">
        <v>29.51</v>
      </c>
      <c r="F65" s="370"/>
    </row>
    <row r="66" spans="1:6">
      <c r="A66" s="621">
        <v>1988</v>
      </c>
      <c r="B66" s="612" t="s">
        <v>71</v>
      </c>
      <c r="C66" s="613" t="s">
        <v>100</v>
      </c>
      <c r="D66" s="618">
        <v>2</v>
      </c>
      <c r="E66" s="614">
        <v>29.62</v>
      </c>
      <c r="F66" s="370"/>
    </row>
    <row r="67" spans="1:6">
      <c r="A67" s="14">
        <v>1989</v>
      </c>
      <c r="B67" s="4" t="s">
        <v>5</v>
      </c>
      <c r="C67" s="29" t="s">
        <v>6</v>
      </c>
      <c r="D67" s="11">
        <v>1</v>
      </c>
      <c r="E67" s="24">
        <v>29.6</v>
      </c>
      <c r="F67" s="370"/>
    </row>
    <row r="68" spans="1:6">
      <c r="A68" s="14">
        <v>1989</v>
      </c>
      <c r="B68" s="4" t="s">
        <v>78</v>
      </c>
      <c r="C68" s="29" t="s">
        <v>79</v>
      </c>
      <c r="D68" s="18">
        <v>2</v>
      </c>
      <c r="E68" s="6">
        <v>29.54</v>
      </c>
      <c r="F68" s="370"/>
    </row>
    <row r="69" spans="1:6">
      <c r="A69" s="14">
        <v>1989</v>
      </c>
      <c r="B69" s="4" t="s">
        <v>78</v>
      </c>
      <c r="C69" s="29" t="s">
        <v>79</v>
      </c>
      <c r="D69" s="18">
        <v>2</v>
      </c>
      <c r="E69" s="6">
        <v>29.65</v>
      </c>
      <c r="F69" s="370"/>
    </row>
    <row r="70" spans="1:6">
      <c r="A70" s="14">
        <v>1989</v>
      </c>
      <c r="B70" s="4" t="s">
        <v>36</v>
      </c>
      <c r="C70" s="29" t="s">
        <v>37</v>
      </c>
      <c r="D70" s="18">
        <v>2</v>
      </c>
      <c r="E70" s="24">
        <v>29.6</v>
      </c>
      <c r="F70" s="370"/>
    </row>
    <row r="71" spans="1:6">
      <c r="A71" s="14">
        <v>1989</v>
      </c>
      <c r="B71" s="4" t="s">
        <v>14</v>
      </c>
      <c r="C71" s="29" t="s">
        <v>38</v>
      </c>
      <c r="D71" s="11">
        <v>1</v>
      </c>
      <c r="E71" s="17">
        <v>29.67</v>
      </c>
      <c r="F71" s="370"/>
    </row>
    <row r="72" spans="1:6">
      <c r="A72" s="14">
        <v>1989</v>
      </c>
      <c r="B72" s="4" t="s">
        <v>95</v>
      </c>
      <c r="C72" s="5" t="s">
        <v>96</v>
      </c>
      <c r="D72" s="11">
        <v>1</v>
      </c>
      <c r="E72" s="17">
        <v>29.71</v>
      </c>
      <c r="F72" s="370"/>
    </row>
    <row r="73" spans="1:6">
      <c r="A73" s="14">
        <v>1989</v>
      </c>
      <c r="B73" s="4" t="s">
        <v>95</v>
      </c>
      <c r="C73" s="5" t="s">
        <v>96</v>
      </c>
      <c r="D73" s="11">
        <v>1</v>
      </c>
      <c r="E73" s="17">
        <v>29.72</v>
      </c>
      <c r="F73" s="370"/>
    </row>
    <row r="74" spans="1:6">
      <c r="A74" s="621">
        <v>1989</v>
      </c>
      <c r="B74" s="612" t="s">
        <v>71</v>
      </c>
      <c r="C74" s="613" t="s">
        <v>101</v>
      </c>
      <c r="D74" s="618">
        <v>2</v>
      </c>
      <c r="E74" s="614">
        <v>29.53</v>
      </c>
      <c r="F74" s="370"/>
    </row>
    <row r="75" spans="1:6">
      <c r="A75" s="621">
        <v>1989</v>
      </c>
      <c r="B75" s="612" t="s">
        <v>71</v>
      </c>
      <c r="C75" s="613" t="s">
        <v>101</v>
      </c>
      <c r="D75" s="618">
        <v>2</v>
      </c>
      <c r="E75" s="627">
        <v>29.72</v>
      </c>
      <c r="F75" s="370"/>
    </row>
    <row r="76" spans="1:6">
      <c r="A76" s="14">
        <v>1990</v>
      </c>
      <c r="B76" s="4" t="s">
        <v>5</v>
      </c>
      <c r="C76" s="29" t="s">
        <v>91</v>
      </c>
      <c r="D76" s="11">
        <v>1</v>
      </c>
      <c r="E76" s="17">
        <v>29.78</v>
      </c>
      <c r="F76" s="370"/>
    </row>
    <row r="77" spans="1:6">
      <c r="A77" s="14">
        <v>1990</v>
      </c>
      <c r="B77" s="4" t="s">
        <v>78</v>
      </c>
      <c r="C77" s="29" t="s">
        <v>79</v>
      </c>
      <c r="D77" s="11">
        <v>1</v>
      </c>
      <c r="E77" s="6">
        <v>29.63</v>
      </c>
      <c r="F77" s="370"/>
    </row>
    <row r="78" spans="1:6">
      <c r="A78" s="14">
        <v>1990</v>
      </c>
      <c r="B78" s="4" t="s">
        <v>78</v>
      </c>
      <c r="C78" s="29" t="s">
        <v>79</v>
      </c>
      <c r="D78" s="11">
        <v>1</v>
      </c>
      <c r="E78" s="6">
        <v>29.75</v>
      </c>
      <c r="F78" s="370"/>
    </row>
    <row r="79" spans="1:6">
      <c r="A79" s="14">
        <v>1990</v>
      </c>
      <c r="B79" s="4" t="s">
        <v>41</v>
      </c>
      <c r="C79" s="29" t="s">
        <v>42</v>
      </c>
      <c r="D79" s="6">
        <v>7</v>
      </c>
      <c r="E79" s="6">
        <v>29.68</v>
      </c>
      <c r="F79" s="370"/>
    </row>
    <row r="80" spans="1:6">
      <c r="A80" s="14">
        <v>1990</v>
      </c>
      <c r="B80" s="4" t="s">
        <v>39</v>
      </c>
      <c r="C80" s="29" t="s">
        <v>40</v>
      </c>
      <c r="D80" s="11">
        <v>1</v>
      </c>
      <c r="E80" s="6">
        <v>29.61</v>
      </c>
      <c r="F80" s="370"/>
    </row>
    <row r="81" spans="1:6">
      <c r="A81" s="14">
        <v>1990</v>
      </c>
      <c r="B81" s="4" t="s">
        <v>95</v>
      </c>
      <c r="C81" s="5" t="s">
        <v>96</v>
      </c>
      <c r="D81" s="18">
        <v>2</v>
      </c>
      <c r="E81" s="6">
        <v>29.61</v>
      </c>
      <c r="F81" s="370"/>
    </row>
    <row r="82" spans="1:6">
      <c r="A82" s="3">
        <v>1990</v>
      </c>
      <c r="B82" s="4" t="s">
        <v>95</v>
      </c>
      <c r="C82" s="5" t="s">
        <v>96</v>
      </c>
      <c r="D82" s="18">
        <v>2</v>
      </c>
      <c r="E82" s="6">
        <v>29.68</v>
      </c>
      <c r="F82" s="370"/>
    </row>
    <row r="83" spans="1:6">
      <c r="A83" s="611">
        <v>1990</v>
      </c>
      <c r="B83" s="612" t="s">
        <v>71</v>
      </c>
      <c r="C83" s="613" t="s">
        <v>102</v>
      </c>
      <c r="D83" s="618">
        <v>2</v>
      </c>
      <c r="E83" s="614">
        <v>29.61</v>
      </c>
      <c r="F83" s="370"/>
    </row>
    <row r="84" spans="1:6">
      <c r="A84" s="611">
        <v>1990</v>
      </c>
      <c r="B84" s="612" t="s">
        <v>71</v>
      </c>
      <c r="C84" s="613" t="s">
        <v>102</v>
      </c>
      <c r="D84" s="618">
        <v>2</v>
      </c>
      <c r="E84" s="614">
        <v>29.64</v>
      </c>
      <c r="F84" s="370"/>
    </row>
    <row r="85" spans="1:6">
      <c r="A85" s="3">
        <v>1991</v>
      </c>
      <c r="B85" s="4" t="s">
        <v>5</v>
      </c>
      <c r="C85" s="29" t="s">
        <v>24</v>
      </c>
      <c r="D85" s="11">
        <v>1</v>
      </c>
      <c r="E85" s="6">
        <v>29.54</v>
      </c>
      <c r="F85" s="370"/>
    </row>
    <row r="86" spans="1:6">
      <c r="A86" s="3">
        <v>1991</v>
      </c>
      <c r="B86" s="4" t="s">
        <v>92</v>
      </c>
      <c r="C86" s="5" t="s">
        <v>93</v>
      </c>
      <c r="D86" s="11">
        <v>1</v>
      </c>
      <c r="E86" s="24">
        <v>29.6</v>
      </c>
      <c r="F86" s="370"/>
    </row>
    <row r="87" spans="1:6">
      <c r="A87" s="3">
        <v>1991</v>
      </c>
      <c r="B87" s="4" t="s">
        <v>92</v>
      </c>
      <c r="C87" s="5" t="s">
        <v>93</v>
      </c>
      <c r="D87" s="11">
        <v>1</v>
      </c>
      <c r="E87" s="6">
        <v>29.69</v>
      </c>
      <c r="F87" s="370"/>
    </row>
    <row r="88" spans="1:6">
      <c r="A88" s="3">
        <v>1991</v>
      </c>
      <c r="B88" s="4" t="s">
        <v>78</v>
      </c>
      <c r="C88" s="29" t="s">
        <v>79</v>
      </c>
      <c r="D88" s="11">
        <v>1</v>
      </c>
      <c r="E88" s="6">
        <v>29.41</v>
      </c>
      <c r="F88" s="370"/>
    </row>
    <row r="89" spans="1:6">
      <c r="A89" s="3">
        <v>1991</v>
      </c>
      <c r="B89" s="4" t="s">
        <v>78</v>
      </c>
      <c r="C89" s="29" t="s">
        <v>79</v>
      </c>
      <c r="D89" s="11">
        <v>1</v>
      </c>
      <c r="E89" s="6">
        <v>29.52</v>
      </c>
      <c r="F89" s="370"/>
    </row>
    <row r="90" spans="1:6">
      <c r="A90" s="3">
        <v>1991</v>
      </c>
      <c r="B90" s="4" t="s">
        <v>13</v>
      </c>
      <c r="C90" s="29" t="s">
        <v>43</v>
      </c>
      <c r="D90" s="19">
        <v>3</v>
      </c>
      <c r="E90" s="24">
        <v>29.6</v>
      </c>
      <c r="F90" s="370"/>
    </row>
    <row r="91" spans="1:6">
      <c r="A91" s="3">
        <v>1991</v>
      </c>
      <c r="B91" s="4" t="s">
        <v>95</v>
      </c>
      <c r="C91" s="5" t="s">
        <v>96</v>
      </c>
      <c r="D91" s="18">
        <v>2</v>
      </c>
      <c r="E91" s="6">
        <v>29.64</v>
      </c>
      <c r="F91" s="370"/>
    </row>
    <row r="92" spans="1:6">
      <c r="A92" s="3">
        <v>1991</v>
      </c>
      <c r="B92" s="4" t="s">
        <v>95</v>
      </c>
      <c r="C92" s="5" t="s">
        <v>96</v>
      </c>
      <c r="D92" s="18">
        <v>2</v>
      </c>
      <c r="E92" s="7">
        <v>29.83</v>
      </c>
      <c r="F92" s="370"/>
    </row>
    <row r="93" spans="1:6">
      <c r="A93" s="611">
        <v>1991</v>
      </c>
      <c r="B93" s="612" t="s">
        <v>71</v>
      </c>
      <c r="C93" s="613" t="s">
        <v>61</v>
      </c>
      <c r="D93" s="626">
        <v>3</v>
      </c>
      <c r="E93" s="614">
        <v>29.54</v>
      </c>
      <c r="F93" s="370"/>
    </row>
    <row r="94" spans="1:6">
      <c r="A94" s="611">
        <v>1991</v>
      </c>
      <c r="B94" s="612" t="s">
        <v>71</v>
      </c>
      <c r="C94" s="613" t="s">
        <v>61</v>
      </c>
      <c r="D94" s="626">
        <v>3</v>
      </c>
      <c r="E94" s="614">
        <v>29.54</v>
      </c>
      <c r="F94" s="370"/>
    </row>
    <row r="95" spans="1:6">
      <c r="A95" s="3">
        <v>1992</v>
      </c>
      <c r="B95" s="4" t="s">
        <v>5</v>
      </c>
      <c r="C95" s="29" t="s">
        <v>62</v>
      </c>
      <c r="D95" s="11">
        <v>1</v>
      </c>
      <c r="E95" s="6">
        <v>29.47</v>
      </c>
      <c r="F95" s="370"/>
    </row>
    <row r="96" spans="1:6">
      <c r="A96" s="3">
        <v>1992</v>
      </c>
      <c r="B96" s="4" t="s">
        <v>78</v>
      </c>
      <c r="C96" s="29" t="s">
        <v>79</v>
      </c>
      <c r="D96" s="18">
        <v>2</v>
      </c>
      <c r="E96" s="6">
        <v>29.31</v>
      </c>
      <c r="F96" s="370"/>
    </row>
    <row r="97" spans="1:6">
      <c r="A97" s="3">
        <v>1992</v>
      </c>
      <c r="B97" s="4" t="s">
        <v>78</v>
      </c>
      <c r="C97" s="29" t="s">
        <v>79</v>
      </c>
      <c r="D97" s="18">
        <v>2</v>
      </c>
      <c r="E97" s="6">
        <v>29.32</v>
      </c>
      <c r="F97" s="370"/>
    </row>
    <row r="98" spans="1:6">
      <c r="A98" s="3">
        <v>1992</v>
      </c>
      <c r="B98" s="4" t="s">
        <v>15</v>
      </c>
      <c r="C98" s="29" t="s">
        <v>6</v>
      </c>
      <c r="D98" s="19">
        <v>3</v>
      </c>
      <c r="E98" s="6">
        <v>29.56</v>
      </c>
      <c r="F98" s="370"/>
    </row>
    <row r="99" spans="1:6">
      <c r="A99" s="3">
        <v>1992</v>
      </c>
      <c r="B99" s="4" t="s">
        <v>8</v>
      </c>
      <c r="C99" s="29" t="s">
        <v>9</v>
      </c>
      <c r="D99" s="11">
        <v>1</v>
      </c>
      <c r="E99" s="6">
        <v>29.77</v>
      </c>
      <c r="F99" s="370"/>
    </row>
    <row r="100" spans="1:6">
      <c r="A100" s="3">
        <v>1992</v>
      </c>
      <c r="B100" s="4" t="s">
        <v>95</v>
      </c>
      <c r="C100" s="5" t="s">
        <v>96</v>
      </c>
      <c r="D100" s="18">
        <v>2</v>
      </c>
      <c r="E100" s="6">
        <v>29.41</v>
      </c>
      <c r="F100" s="370"/>
    </row>
    <row r="101" spans="1:6">
      <c r="A101" s="3">
        <v>1992</v>
      </c>
      <c r="B101" s="4" t="s">
        <v>95</v>
      </c>
      <c r="C101" s="5" t="s">
        <v>96</v>
      </c>
      <c r="D101" s="18">
        <v>2</v>
      </c>
      <c r="E101" s="6">
        <v>29.46</v>
      </c>
      <c r="F101" s="370"/>
    </row>
    <row r="102" spans="1:6">
      <c r="A102" s="611">
        <v>1992</v>
      </c>
      <c r="B102" s="612" t="s">
        <v>71</v>
      </c>
      <c r="C102" s="613" t="s">
        <v>103</v>
      </c>
      <c r="D102" s="614">
        <v>4</v>
      </c>
      <c r="E102" s="614">
        <v>29.24</v>
      </c>
      <c r="F102" s="370"/>
    </row>
    <row r="103" spans="1:6">
      <c r="A103" s="3">
        <v>1993</v>
      </c>
      <c r="B103" s="4" t="s">
        <v>5</v>
      </c>
      <c r="C103" s="29" t="s">
        <v>44</v>
      </c>
      <c r="D103" s="11">
        <v>1</v>
      </c>
      <c r="E103" s="6">
        <v>29.69</v>
      </c>
      <c r="F103" s="370"/>
    </row>
    <row r="104" spans="1:6">
      <c r="A104" s="3">
        <v>1993</v>
      </c>
      <c r="B104" s="4" t="s">
        <v>78</v>
      </c>
      <c r="C104" s="29" t="s">
        <v>79</v>
      </c>
      <c r="D104" s="18">
        <v>2</v>
      </c>
      <c r="E104" s="6">
        <v>29.45</v>
      </c>
      <c r="F104" s="370"/>
    </row>
    <row r="105" spans="1:6">
      <c r="A105" s="3">
        <v>1993</v>
      </c>
      <c r="B105" s="4" t="s">
        <v>78</v>
      </c>
      <c r="C105" s="29" t="s">
        <v>79</v>
      </c>
      <c r="D105" s="18">
        <v>2</v>
      </c>
      <c r="E105" s="24">
        <v>29.5</v>
      </c>
      <c r="F105" s="370"/>
    </row>
    <row r="106" spans="1:6">
      <c r="A106" s="3">
        <v>1993</v>
      </c>
      <c r="B106" s="4" t="s">
        <v>45</v>
      </c>
      <c r="C106" s="29" t="s">
        <v>46</v>
      </c>
      <c r="D106" s="11">
        <v>1</v>
      </c>
      <c r="E106" s="6">
        <v>29.52</v>
      </c>
      <c r="F106" s="370"/>
    </row>
    <row r="107" spans="1:6">
      <c r="A107" s="3">
        <v>1993</v>
      </c>
      <c r="B107" s="4" t="s">
        <v>34</v>
      </c>
      <c r="C107" s="29" t="s">
        <v>47</v>
      </c>
      <c r="D107" s="11">
        <v>1</v>
      </c>
      <c r="E107" s="6">
        <v>29.66</v>
      </c>
      <c r="F107" s="370"/>
    </row>
    <row r="108" spans="1:6">
      <c r="A108" s="3">
        <v>1993</v>
      </c>
      <c r="B108" s="4" t="s">
        <v>95</v>
      </c>
      <c r="C108" s="5" t="s">
        <v>96</v>
      </c>
      <c r="D108" s="19">
        <v>3</v>
      </c>
      <c r="E108" s="6">
        <v>29.46</v>
      </c>
      <c r="F108" s="370"/>
    </row>
    <row r="109" spans="1:6">
      <c r="A109" s="3">
        <v>1993</v>
      </c>
      <c r="B109" s="4" t="s">
        <v>95</v>
      </c>
      <c r="C109" s="5" t="s">
        <v>96</v>
      </c>
      <c r="D109" s="19">
        <v>3</v>
      </c>
      <c r="E109" s="6">
        <v>29.52</v>
      </c>
      <c r="F109" s="370"/>
    </row>
    <row r="110" spans="1:6">
      <c r="A110" s="611">
        <v>1993</v>
      </c>
      <c r="B110" s="612" t="s">
        <v>71</v>
      </c>
      <c r="C110" s="613" t="s">
        <v>104</v>
      </c>
      <c r="D110" s="626">
        <v>3</v>
      </c>
      <c r="E110" s="614">
        <v>29.34</v>
      </c>
      <c r="F110" s="370"/>
    </row>
    <row r="111" spans="1:6" ht="15">
      <c r="A111" s="1" t="s">
        <v>0</v>
      </c>
      <c r="B111" s="2" t="s">
        <v>1</v>
      </c>
      <c r="C111" s="2" t="s">
        <v>2</v>
      </c>
      <c r="D111" s="1" t="s">
        <v>3</v>
      </c>
      <c r="E111" s="1" t="s">
        <v>4</v>
      </c>
      <c r="F111" s="370"/>
    </row>
    <row r="112" spans="1:6">
      <c r="A112" s="3">
        <v>1994</v>
      </c>
      <c r="B112" s="4" t="s">
        <v>5</v>
      </c>
      <c r="C112" s="29" t="s">
        <v>98</v>
      </c>
      <c r="D112" s="11">
        <v>1</v>
      </c>
      <c r="E112" s="6">
        <v>29.42</v>
      </c>
      <c r="F112" s="370"/>
    </row>
    <row r="113" spans="1:6">
      <c r="A113" s="3">
        <v>1994</v>
      </c>
      <c r="B113" s="4" t="s">
        <v>78</v>
      </c>
      <c r="C113" s="29" t="s">
        <v>79</v>
      </c>
      <c r="D113" s="18">
        <v>2</v>
      </c>
      <c r="E113" s="6">
        <v>29.56</v>
      </c>
      <c r="F113" s="370"/>
    </row>
    <row r="114" spans="1:6">
      <c r="A114" s="3">
        <v>1994</v>
      </c>
      <c r="B114" s="4" t="s">
        <v>78</v>
      </c>
      <c r="C114" s="29" t="s">
        <v>79</v>
      </c>
      <c r="D114" s="18">
        <v>2</v>
      </c>
      <c r="E114" s="6">
        <v>29.55</v>
      </c>
      <c r="F114" s="370"/>
    </row>
    <row r="115" spans="1:6">
      <c r="A115" s="3">
        <v>1994</v>
      </c>
      <c r="B115" s="4" t="s">
        <v>48</v>
      </c>
      <c r="C115" s="29" t="s">
        <v>49</v>
      </c>
      <c r="D115" s="19">
        <v>3</v>
      </c>
      <c r="E115" s="6">
        <v>29.58</v>
      </c>
      <c r="F115" s="370"/>
    </row>
    <row r="116" spans="1:6">
      <c r="A116" s="3">
        <v>1994</v>
      </c>
      <c r="B116" s="4" t="s">
        <v>28</v>
      </c>
      <c r="C116" s="29" t="s">
        <v>50</v>
      </c>
      <c r="D116" s="6">
        <v>5</v>
      </c>
      <c r="E116" s="6">
        <v>29.61</v>
      </c>
      <c r="F116" s="370"/>
    </row>
    <row r="117" spans="1:6">
      <c r="A117" s="611">
        <v>1994</v>
      </c>
      <c r="B117" s="612" t="s">
        <v>71</v>
      </c>
      <c r="C117" s="613" t="s">
        <v>105</v>
      </c>
      <c r="D117" s="626">
        <v>3</v>
      </c>
      <c r="E117" s="614">
        <v>29.49</v>
      </c>
      <c r="F117" s="370"/>
    </row>
    <row r="118" spans="1:6">
      <c r="A118" s="611">
        <v>1994</v>
      </c>
      <c r="B118" s="612" t="s">
        <v>71</v>
      </c>
      <c r="C118" s="613" t="s">
        <v>105</v>
      </c>
      <c r="D118" s="626">
        <v>3</v>
      </c>
      <c r="E118" s="614">
        <v>29.59</v>
      </c>
      <c r="F118" s="370"/>
    </row>
    <row r="119" spans="1:6">
      <c r="A119" s="3">
        <v>1995</v>
      </c>
      <c r="B119" s="4" t="s">
        <v>5</v>
      </c>
      <c r="C119" s="29" t="s">
        <v>83</v>
      </c>
      <c r="D119" s="18">
        <v>2</v>
      </c>
      <c r="E119" s="6">
        <v>29.54</v>
      </c>
      <c r="F119" s="370"/>
    </row>
    <row r="120" spans="1:6">
      <c r="A120" s="3">
        <v>1995</v>
      </c>
      <c r="B120" s="4" t="s">
        <v>106</v>
      </c>
      <c r="C120" s="5" t="s">
        <v>107</v>
      </c>
      <c r="D120" s="11">
        <v>1</v>
      </c>
      <c r="E120" s="6">
        <v>29.51</v>
      </c>
      <c r="F120" s="370"/>
    </row>
    <row r="121" spans="1:6">
      <c r="A121" s="3">
        <v>1995</v>
      </c>
      <c r="B121" s="4" t="s">
        <v>106</v>
      </c>
      <c r="C121" s="5" t="s">
        <v>107</v>
      </c>
      <c r="D121" s="11">
        <v>1</v>
      </c>
      <c r="E121" s="6">
        <v>29.58</v>
      </c>
      <c r="F121" s="370"/>
    </row>
    <row r="122" spans="1:6">
      <c r="A122" s="3">
        <v>1995</v>
      </c>
      <c r="B122" s="4" t="s">
        <v>32</v>
      </c>
      <c r="C122" s="29" t="s">
        <v>51</v>
      </c>
      <c r="D122" s="6">
        <v>6</v>
      </c>
      <c r="E122" s="6">
        <v>29.27</v>
      </c>
      <c r="F122" s="370"/>
    </row>
    <row r="123" spans="1:6">
      <c r="A123" s="3">
        <v>1995</v>
      </c>
      <c r="B123" s="4" t="s">
        <v>41</v>
      </c>
      <c r="C123" s="29" t="s">
        <v>23</v>
      </c>
      <c r="D123" s="18">
        <v>2</v>
      </c>
      <c r="E123" s="6">
        <v>29.59</v>
      </c>
      <c r="F123" s="370"/>
    </row>
    <row r="124" spans="1:6">
      <c r="A124" s="3">
        <v>1995</v>
      </c>
      <c r="B124" s="4" t="s">
        <v>106</v>
      </c>
      <c r="C124" s="5" t="s">
        <v>108</v>
      </c>
      <c r="D124" s="18">
        <v>2</v>
      </c>
      <c r="E124" s="6">
        <v>29.45</v>
      </c>
      <c r="F124" s="370"/>
    </row>
    <row r="125" spans="1:6">
      <c r="A125" s="3">
        <v>1995</v>
      </c>
      <c r="B125" s="4" t="s">
        <v>106</v>
      </c>
      <c r="C125" s="5" t="s">
        <v>108</v>
      </c>
      <c r="D125" s="18">
        <v>2</v>
      </c>
      <c r="E125" s="6">
        <v>29.47</v>
      </c>
      <c r="F125" s="370"/>
    </row>
    <row r="126" spans="1:6">
      <c r="A126" s="611">
        <v>1995</v>
      </c>
      <c r="B126" s="612" t="s">
        <v>71</v>
      </c>
      <c r="C126" s="613" t="s">
        <v>109</v>
      </c>
      <c r="D126" s="618">
        <v>2</v>
      </c>
      <c r="E126" s="614">
        <v>29.58</v>
      </c>
      <c r="F126" s="370"/>
    </row>
    <row r="127" spans="1:6">
      <c r="A127" s="611">
        <v>1995</v>
      </c>
      <c r="B127" s="612" t="s">
        <v>71</v>
      </c>
      <c r="C127" s="613" t="s">
        <v>109</v>
      </c>
      <c r="D127" s="618">
        <v>2</v>
      </c>
      <c r="E127" s="614">
        <v>29.61</v>
      </c>
      <c r="F127" s="370"/>
    </row>
    <row r="128" spans="1:6">
      <c r="A128" s="3">
        <v>1996</v>
      </c>
      <c r="B128" s="4" t="s">
        <v>5</v>
      </c>
      <c r="C128" s="29" t="s">
        <v>24</v>
      </c>
      <c r="D128" s="11">
        <v>1</v>
      </c>
      <c r="E128" s="6">
        <v>29.48</v>
      </c>
      <c r="F128" s="370"/>
    </row>
    <row r="129" spans="1:6">
      <c r="A129" s="3">
        <v>1996</v>
      </c>
      <c r="B129" s="4" t="s">
        <v>48</v>
      </c>
      <c r="C129" s="29" t="s">
        <v>52</v>
      </c>
      <c r="D129" s="6">
        <v>4</v>
      </c>
      <c r="E129" s="6">
        <v>29.59</v>
      </c>
      <c r="F129" s="370"/>
    </row>
    <row r="130" spans="1:6">
      <c r="A130" s="3">
        <v>1996</v>
      </c>
      <c r="B130" s="4" t="s">
        <v>13</v>
      </c>
      <c r="C130" s="29" t="s">
        <v>53</v>
      </c>
      <c r="D130" s="6">
        <v>10</v>
      </c>
      <c r="E130" s="6">
        <v>29.73</v>
      </c>
      <c r="F130" s="370"/>
    </row>
    <row r="131" spans="1:6">
      <c r="A131" s="3">
        <v>1996</v>
      </c>
      <c r="B131" s="4" t="s">
        <v>106</v>
      </c>
      <c r="C131" s="5" t="s">
        <v>108</v>
      </c>
      <c r="D131" s="18">
        <v>2</v>
      </c>
      <c r="E131" s="6">
        <v>29.44</v>
      </c>
      <c r="F131" s="370"/>
    </row>
    <row r="132" spans="1:6">
      <c r="A132" s="3">
        <v>1996</v>
      </c>
      <c r="B132" s="4" t="s">
        <v>106</v>
      </c>
      <c r="C132" s="5" t="s">
        <v>108</v>
      </c>
      <c r="D132" s="18">
        <v>2</v>
      </c>
      <c r="E132" s="6">
        <v>29.51</v>
      </c>
      <c r="F132" s="370"/>
    </row>
    <row r="133" spans="1:6" ht="13.5" thickBot="1">
      <c r="A133" s="611">
        <v>1996</v>
      </c>
      <c r="B133" s="612" t="s">
        <v>71</v>
      </c>
      <c r="C133" s="613" t="s">
        <v>110</v>
      </c>
      <c r="D133" s="625">
        <v>4</v>
      </c>
      <c r="E133" s="625">
        <v>29.62</v>
      </c>
      <c r="F133" s="370"/>
    </row>
    <row r="134" spans="1:6" ht="15.75" thickBot="1">
      <c r="B134" s="12"/>
      <c r="D134" s="31" t="s">
        <v>7</v>
      </c>
      <c r="E134" s="32">
        <v>29.392741935483865</v>
      </c>
    </row>
    <row r="135" spans="1:6">
      <c r="A135" s="3">
        <v>1997</v>
      </c>
      <c r="B135" s="4" t="s">
        <v>5</v>
      </c>
      <c r="C135" s="29" t="s">
        <v>111</v>
      </c>
      <c r="D135" s="33">
        <v>3</v>
      </c>
      <c r="E135" s="34">
        <v>9.34</v>
      </c>
      <c r="F135" s="371"/>
    </row>
    <row r="136" spans="1:6">
      <c r="A136" s="3">
        <v>1997</v>
      </c>
      <c r="B136" s="4" t="s">
        <v>106</v>
      </c>
      <c r="C136" s="5" t="s">
        <v>107</v>
      </c>
      <c r="D136" s="11">
        <v>1</v>
      </c>
      <c r="E136" s="6">
        <v>9.19</v>
      </c>
      <c r="F136" s="371"/>
    </row>
    <row r="137" spans="1:6">
      <c r="A137" s="3">
        <v>1997</v>
      </c>
      <c r="B137" s="4" t="s">
        <v>54</v>
      </c>
      <c r="C137" s="29" t="s">
        <v>55</v>
      </c>
      <c r="D137" s="18">
        <v>2</v>
      </c>
      <c r="E137" s="6">
        <v>9.0500000000000007</v>
      </c>
      <c r="F137" s="371"/>
    </row>
    <row r="138" spans="1:6">
      <c r="A138" s="3">
        <v>1997</v>
      </c>
      <c r="B138" s="4" t="s">
        <v>15</v>
      </c>
      <c r="C138" s="29" t="s">
        <v>56</v>
      </c>
      <c r="D138" s="18">
        <v>2</v>
      </c>
      <c r="E138" s="6">
        <v>9.18</v>
      </c>
      <c r="F138" s="371"/>
    </row>
    <row r="139" spans="1:6">
      <c r="A139" s="3">
        <v>1997</v>
      </c>
      <c r="B139" s="4" t="s">
        <v>95</v>
      </c>
      <c r="C139" s="5" t="s">
        <v>96</v>
      </c>
      <c r="D139" s="19">
        <v>3</v>
      </c>
      <c r="E139" s="6">
        <v>9.32</v>
      </c>
      <c r="F139" s="371"/>
    </row>
    <row r="140" spans="1:6">
      <c r="A140" s="3">
        <v>1997</v>
      </c>
      <c r="B140" s="4" t="s">
        <v>95</v>
      </c>
      <c r="C140" s="5" t="s">
        <v>96</v>
      </c>
      <c r="D140" s="19">
        <v>3</v>
      </c>
      <c r="E140" s="17">
        <v>9.42</v>
      </c>
      <c r="F140" s="371"/>
    </row>
    <row r="141" spans="1:6">
      <c r="A141" s="611">
        <v>1997</v>
      </c>
      <c r="B141" s="612" t="s">
        <v>71</v>
      </c>
      <c r="C141" s="613" t="s">
        <v>27</v>
      </c>
      <c r="D141" s="614">
        <v>5</v>
      </c>
      <c r="E141" s="614">
        <v>9.16</v>
      </c>
      <c r="F141" s="371"/>
    </row>
    <row r="142" spans="1:6">
      <c r="A142" s="3">
        <v>1998</v>
      </c>
      <c r="B142" s="4" t="s">
        <v>5</v>
      </c>
      <c r="C142" s="29" t="s">
        <v>24</v>
      </c>
      <c r="D142" s="18">
        <v>2</v>
      </c>
      <c r="E142" s="6">
        <v>9.35</v>
      </c>
      <c r="F142" s="371"/>
    </row>
    <row r="143" spans="1:6">
      <c r="A143" s="3">
        <v>1998</v>
      </c>
      <c r="B143" s="4" t="s">
        <v>78</v>
      </c>
      <c r="C143" s="29" t="s">
        <v>79</v>
      </c>
      <c r="D143" s="18">
        <v>2</v>
      </c>
      <c r="E143" s="17">
        <v>9.4600000000000009</v>
      </c>
      <c r="F143" s="371"/>
    </row>
    <row r="144" spans="1:6">
      <c r="A144" s="3">
        <v>1998</v>
      </c>
      <c r="B144" s="4" t="s">
        <v>78</v>
      </c>
      <c r="C144" s="29" t="s">
        <v>79</v>
      </c>
      <c r="D144" s="18">
        <v>2</v>
      </c>
      <c r="E144" s="6">
        <v>9.4499999999999993</v>
      </c>
      <c r="F144" s="371"/>
    </row>
    <row r="145" spans="1:6">
      <c r="A145" s="3">
        <v>1998</v>
      </c>
      <c r="B145" s="4" t="s">
        <v>19</v>
      </c>
      <c r="C145" s="35" t="s">
        <v>57</v>
      </c>
      <c r="D145" s="11">
        <v>1</v>
      </c>
      <c r="E145" s="17">
        <v>9.48</v>
      </c>
      <c r="F145" s="371"/>
    </row>
    <row r="146" spans="1:6">
      <c r="A146" s="3">
        <v>1998</v>
      </c>
      <c r="B146" s="4" t="s">
        <v>58</v>
      </c>
      <c r="C146" s="29" t="s">
        <v>59</v>
      </c>
      <c r="D146" s="11">
        <v>1</v>
      </c>
      <c r="E146" s="6">
        <v>9.16</v>
      </c>
      <c r="F146" s="371"/>
    </row>
    <row r="147" spans="1:6">
      <c r="A147" s="3">
        <v>1998</v>
      </c>
      <c r="B147" s="4" t="s">
        <v>95</v>
      </c>
      <c r="C147" s="5" t="s">
        <v>96</v>
      </c>
      <c r="D147" s="19">
        <v>3</v>
      </c>
      <c r="E147" s="6">
        <v>9.17</v>
      </c>
      <c r="F147" s="371"/>
    </row>
    <row r="148" spans="1:6">
      <c r="A148" s="3">
        <v>1998</v>
      </c>
      <c r="B148" s="4" t="s">
        <v>95</v>
      </c>
      <c r="C148" s="5" t="s">
        <v>96</v>
      </c>
      <c r="D148" s="19">
        <v>3</v>
      </c>
      <c r="E148" s="6">
        <v>9.19</v>
      </c>
      <c r="F148" s="371"/>
    </row>
    <row r="149" spans="1:6">
      <c r="A149" s="611">
        <v>1998</v>
      </c>
      <c r="B149" s="612" t="s">
        <v>71</v>
      </c>
      <c r="C149" s="613" t="s">
        <v>112</v>
      </c>
      <c r="D149" s="626">
        <v>3</v>
      </c>
      <c r="E149" s="627">
        <v>9.5399999999999991</v>
      </c>
      <c r="F149" s="371"/>
    </row>
    <row r="150" spans="1:6">
      <c r="A150" s="611">
        <v>1998</v>
      </c>
      <c r="B150" s="612" t="s">
        <v>71</v>
      </c>
      <c r="C150" s="613" t="s">
        <v>112</v>
      </c>
      <c r="D150" s="626">
        <v>3</v>
      </c>
      <c r="E150" s="627">
        <v>9.5399999999999991</v>
      </c>
      <c r="F150" s="371"/>
    </row>
    <row r="151" spans="1:6">
      <c r="A151" s="3">
        <v>1999</v>
      </c>
      <c r="B151" s="4" t="s">
        <v>5</v>
      </c>
      <c r="C151" s="29" t="s">
        <v>6</v>
      </c>
      <c r="D151" s="11">
        <v>1</v>
      </c>
      <c r="E151" s="6">
        <v>9.34</v>
      </c>
      <c r="F151" s="371"/>
    </row>
    <row r="152" spans="1:6">
      <c r="A152" s="3">
        <v>1999</v>
      </c>
      <c r="B152" s="4" t="s">
        <v>78</v>
      </c>
      <c r="C152" s="29" t="s">
        <v>79</v>
      </c>
      <c r="D152" s="18">
        <v>2</v>
      </c>
      <c r="E152" s="17">
        <v>9.58</v>
      </c>
      <c r="F152" s="371"/>
    </row>
    <row r="153" spans="1:6">
      <c r="A153" s="3">
        <v>1999</v>
      </c>
      <c r="B153" s="4" t="s">
        <v>78</v>
      </c>
      <c r="C153" s="29" t="s">
        <v>79</v>
      </c>
      <c r="D153" s="18">
        <v>2</v>
      </c>
      <c r="E153" s="6">
        <v>9.5299999999999994</v>
      </c>
      <c r="F153" s="371"/>
    </row>
    <row r="154" spans="1:6">
      <c r="A154" s="3">
        <v>1999</v>
      </c>
      <c r="B154" s="4" t="s">
        <v>60</v>
      </c>
      <c r="C154" s="29" t="s">
        <v>61</v>
      </c>
      <c r="D154" s="11">
        <v>1</v>
      </c>
      <c r="E154" s="6">
        <v>9.52</v>
      </c>
      <c r="F154" s="371"/>
    </row>
    <row r="155" spans="1:6">
      <c r="A155" s="3">
        <v>1999</v>
      </c>
      <c r="B155" s="4" t="s">
        <v>28</v>
      </c>
      <c r="C155" s="29" t="s">
        <v>62</v>
      </c>
      <c r="D155" s="18">
        <v>2</v>
      </c>
      <c r="E155" s="6">
        <v>9.48</v>
      </c>
      <c r="F155" s="371"/>
    </row>
    <row r="156" spans="1:6">
      <c r="A156" s="3">
        <v>1999</v>
      </c>
      <c r="B156" s="4" t="s">
        <v>95</v>
      </c>
      <c r="C156" s="5" t="s">
        <v>96</v>
      </c>
      <c r="D156" s="18">
        <v>2</v>
      </c>
      <c r="E156" s="6">
        <v>9.41</v>
      </c>
      <c r="F156" s="371"/>
    </row>
    <row r="157" spans="1:6">
      <c r="A157" s="3">
        <v>1999</v>
      </c>
      <c r="B157" s="4" t="s">
        <v>95</v>
      </c>
      <c r="C157" s="5" t="s">
        <v>96</v>
      </c>
      <c r="D157" s="18">
        <v>2</v>
      </c>
      <c r="E157" s="6">
        <v>9.51</v>
      </c>
      <c r="F157" s="371"/>
    </row>
    <row r="158" spans="1:6">
      <c r="A158" s="611">
        <v>1999</v>
      </c>
      <c r="B158" s="612" t="s">
        <v>71</v>
      </c>
      <c r="C158" s="613" t="s">
        <v>99</v>
      </c>
      <c r="D158" s="626">
        <v>3</v>
      </c>
      <c r="E158" s="614">
        <v>9.3800000000000008</v>
      </c>
      <c r="F158" s="371"/>
    </row>
    <row r="159" spans="1:6">
      <c r="A159" s="611">
        <v>1999</v>
      </c>
      <c r="B159" s="612" t="s">
        <v>71</v>
      </c>
      <c r="C159" s="613" t="s">
        <v>99</v>
      </c>
      <c r="D159" s="626">
        <v>3</v>
      </c>
      <c r="E159" s="614">
        <v>9.48</v>
      </c>
      <c r="F159" s="371"/>
    </row>
    <row r="160" spans="1:6">
      <c r="A160" s="3">
        <v>2000</v>
      </c>
      <c r="B160" s="4" t="s">
        <v>78</v>
      </c>
      <c r="C160" s="29" t="s">
        <v>79</v>
      </c>
      <c r="D160" s="11">
        <v>1</v>
      </c>
      <c r="E160" s="6">
        <v>9.44</v>
      </c>
      <c r="F160" s="371"/>
    </row>
    <row r="161" spans="1:6">
      <c r="A161" s="3">
        <v>2000</v>
      </c>
      <c r="B161" s="4" t="s">
        <v>78</v>
      </c>
      <c r="C161" s="29" t="s">
        <v>79</v>
      </c>
      <c r="D161" s="11">
        <v>1</v>
      </c>
      <c r="E161" s="6">
        <v>9.49</v>
      </c>
      <c r="F161" s="371"/>
    </row>
    <row r="162" spans="1:6">
      <c r="A162" s="3">
        <v>2000</v>
      </c>
      <c r="B162" s="4" t="s">
        <v>5</v>
      </c>
      <c r="C162" s="29" t="s">
        <v>113</v>
      </c>
      <c r="D162" s="11">
        <v>1</v>
      </c>
      <c r="E162" s="6">
        <v>9.5500000000000007</v>
      </c>
      <c r="F162" s="371"/>
    </row>
    <row r="163" spans="1:6">
      <c r="A163" s="3">
        <v>2000</v>
      </c>
      <c r="B163" s="4" t="s">
        <v>17</v>
      </c>
      <c r="C163" s="29" t="s">
        <v>63</v>
      </c>
      <c r="D163" s="19">
        <v>3</v>
      </c>
      <c r="E163" s="25">
        <v>9.6999999999999993</v>
      </c>
      <c r="F163" s="371"/>
    </row>
    <row r="164" spans="1:6">
      <c r="A164" s="3">
        <v>2000</v>
      </c>
      <c r="B164" s="4" t="s">
        <v>45</v>
      </c>
      <c r="C164" s="29" t="s">
        <v>64</v>
      </c>
      <c r="D164" s="11">
        <v>1</v>
      </c>
      <c r="E164" s="6">
        <v>9.6300000000000008</v>
      </c>
      <c r="F164" s="371"/>
    </row>
    <row r="165" spans="1:6">
      <c r="A165" s="3">
        <v>2000</v>
      </c>
      <c r="B165" s="4" t="s">
        <v>95</v>
      </c>
      <c r="C165" s="5" t="s">
        <v>96</v>
      </c>
      <c r="D165" s="6">
        <v>4</v>
      </c>
      <c r="E165" s="6">
        <v>9.56</v>
      </c>
      <c r="F165" s="371"/>
    </row>
    <row r="166" spans="1:6">
      <c r="A166" s="3">
        <v>2000</v>
      </c>
      <c r="B166" s="4" t="s">
        <v>95</v>
      </c>
      <c r="C166" s="5" t="s">
        <v>96</v>
      </c>
      <c r="D166" s="6">
        <v>4</v>
      </c>
      <c r="E166" s="6">
        <v>9.57</v>
      </c>
      <c r="F166" s="371"/>
    </row>
    <row r="167" spans="1:6">
      <c r="A167" s="611">
        <v>2000</v>
      </c>
      <c r="B167" s="612" t="s">
        <v>71</v>
      </c>
      <c r="C167" s="613" t="s">
        <v>114</v>
      </c>
      <c r="D167" s="618">
        <v>3</v>
      </c>
      <c r="E167" s="614">
        <v>9.52</v>
      </c>
      <c r="F167" s="371"/>
    </row>
    <row r="168" spans="1:6">
      <c r="A168" s="611">
        <v>2000</v>
      </c>
      <c r="B168" s="612" t="s">
        <v>71</v>
      </c>
      <c r="C168" s="613" t="s">
        <v>114</v>
      </c>
      <c r="D168" s="618">
        <v>2</v>
      </c>
      <c r="E168" s="614">
        <v>9.5500000000000007</v>
      </c>
      <c r="F168" s="371"/>
    </row>
    <row r="169" spans="1:6">
      <c r="A169" s="3">
        <v>2001</v>
      </c>
      <c r="B169" s="4" t="s">
        <v>5</v>
      </c>
      <c r="C169" s="29" t="s">
        <v>6</v>
      </c>
      <c r="D169" s="11">
        <v>1</v>
      </c>
      <c r="E169" s="6">
        <v>9.56</v>
      </c>
      <c r="F169" s="371"/>
    </row>
    <row r="170" spans="1:6">
      <c r="A170" s="3">
        <v>2001</v>
      </c>
      <c r="B170" s="4" t="s">
        <v>106</v>
      </c>
      <c r="C170" s="5" t="s">
        <v>107</v>
      </c>
      <c r="D170" s="11">
        <v>1</v>
      </c>
      <c r="E170" s="6">
        <v>9.48</v>
      </c>
      <c r="F170" s="371"/>
    </row>
    <row r="171" spans="1:6">
      <c r="A171" s="3">
        <v>2001</v>
      </c>
      <c r="B171" s="4" t="s">
        <v>17</v>
      </c>
      <c r="C171" s="29" t="s">
        <v>65</v>
      </c>
      <c r="D171" s="18">
        <v>2</v>
      </c>
      <c r="E171" s="25">
        <v>9.8000000000000007</v>
      </c>
      <c r="F171" s="371"/>
    </row>
    <row r="172" spans="1:6">
      <c r="A172" s="14">
        <v>2001</v>
      </c>
      <c r="B172" s="4" t="s">
        <v>11</v>
      </c>
      <c r="C172" s="29" t="s">
        <v>12</v>
      </c>
      <c r="D172" s="18">
        <v>2</v>
      </c>
      <c r="E172" s="6">
        <v>9.76</v>
      </c>
      <c r="F172" s="371"/>
    </row>
    <row r="173" spans="1:6">
      <c r="A173" s="14">
        <v>2001</v>
      </c>
      <c r="B173" s="4" t="s">
        <v>95</v>
      </c>
      <c r="C173" s="5" t="s">
        <v>96</v>
      </c>
      <c r="D173" s="19">
        <v>3</v>
      </c>
      <c r="E173" s="6">
        <v>9.31</v>
      </c>
      <c r="F173" s="371"/>
    </row>
    <row r="174" spans="1:6">
      <c r="A174" s="14">
        <v>2001</v>
      </c>
      <c r="B174" s="4" t="s">
        <v>95</v>
      </c>
      <c r="C174" s="5" t="s">
        <v>96</v>
      </c>
      <c r="D174" s="19">
        <v>3</v>
      </c>
      <c r="E174" s="6">
        <v>9.49</v>
      </c>
      <c r="F174" s="371"/>
    </row>
    <row r="175" spans="1:6">
      <c r="A175" s="621">
        <v>2001</v>
      </c>
      <c r="B175" s="612" t="s">
        <v>71</v>
      </c>
      <c r="C175" s="613" t="s">
        <v>53</v>
      </c>
      <c r="D175" s="618">
        <v>2</v>
      </c>
      <c r="E175" s="614">
        <v>9.49</v>
      </c>
      <c r="F175" s="371"/>
    </row>
    <row r="176" spans="1:6">
      <c r="A176" s="3">
        <v>2002</v>
      </c>
      <c r="B176" s="4" t="s">
        <v>5</v>
      </c>
      <c r="C176" s="29" t="s">
        <v>115</v>
      </c>
      <c r="D176" s="11">
        <v>2</v>
      </c>
      <c r="E176" s="24">
        <v>9.6</v>
      </c>
      <c r="F176" s="371"/>
    </row>
    <row r="177" spans="1:6">
      <c r="A177" s="3">
        <v>2002</v>
      </c>
      <c r="B177" s="4" t="s">
        <v>106</v>
      </c>
      <c r="C177" s="5" t="s">
        <v>107</v>
      </c>
      <c r="D177" s="11">
        <v>1</v>
      </c>
      <c r="E177" s="6">
        <v>8.9600000000000009</v>
      </c>
      <c r="F177" s="371"/>
    </row>
    <row r="178" spans="1:6">
      <c r="A178" s="3">
        <v>2002</v>
      </c>
      <c r="B178" s="4" t="s">
        <v>13</v>
      </c>
      <c r="C178" s="29" t="s">
        <v>14</v>
      </c>
      <c r="D178" s="19">
        <v>3</v>
      </c>
      <c r="E178" s="6">
        <v>9.65</v>
      </c>
      <c r="F178" s="371"/>
    </row>
    <row r="179" spans="1:6">
      <c r="A179" s="611">
        <v>2002</v>
      </c>
      <c r="B179" s="612" t="s">
        <v>71</v>
      </c>
      <c r="C179" s="613" t="s">
        <v>116</v>
      </c>
      <c r="D179" s="626">
        <v>3</v>
      </c>
      <c r="E179" s="614">
        <v>9.34</v>
      </c>
      <c r="F179" s="371"/>
    </row>
    <row r="180" spans="1:6">
      <c r="A180" s="3">
        <v>2003</v>
      </c>
      <c r="B180" s="4" t="s">
        <v>106</v>
      </c>
      <c r="C180" s="5" t="s">
        <v>107</v>
      </c>
      <c r="D180" s="11">
        <v>1</v>
      </c>
      <c r="E180" s="6">
        <v>9.42</v>
      </c>
      <c r="F180" s="371"/>
    </row>
    <row r="181" spans="1:6">
      <c r="A181" s="3">
        <v>2003</v>
      </c>
      <c r="B181" s="4" t="s">
        <v>5</v>
      </c>
      <c r="C181" s="29" t="s">
        <v>29</v>
      </c>
      <c r="D181" s="11">
        <v>1</v>
      </c>
      <c r="E181" s="6">
        <v>9.35</v>
      </c>
      <c r="F181" s="371"/>
    </row>
    <row r="182" spans="1:6">
      <c r="A182" s="3">
        <v>2003</v>
      </c>
      <c r="B182" s="4" t="s">
        <v>15</v>
      </c>
      <c r="C182" s="29" t="s">
        <v>16</v>
      </c>
      <c r="D182" s="11">
        <v>1</v>
      </c>
      <c r="E182" s="6">
        <v>9.77</v>
      </c>
      <c r="F182" s="371"/>
    </row>
    <row r="183" spans="1:6">
      <c r="A183" s="3">
        <v>2003</v>
      </c>
      <c r="B183" s="4" t="s">
        <v>17</v>
      </c>
      <c r="C183" s="29" t="s">
        <v>18</v>
      </c>
      <c r="D183" s="30">
        <v>4</v>
      </c>
      <c r="E183" s="30">
        <v>9.6300000000000008</v>
      </c>
      <c r="F183" s="371"/>
    </row>
    <row r="184" spans="1:6">
      <c r="A184" s="621">
        <v>2003</v>
      </c>
      <c r="B184" s="622" t="s">
        <v>71</v>
      </c>
      <c r="C184" s="623" t="s">
        <v>117</v>
      </c>
      <c r="D184" s="624">
        <v>3</v>
      </c>
      <c r="E184" s="625">
        <v>9.33</v>
      </c>
      <c r="F184" s="371"/>
    </row>
    <row r="185" spans="1:6">
      <c r="A185" s="3">
        <v>2004</v>
      </c>
      <c r="B185" s="4" t="s">
        <v>118</v>
      </c>
      <c r="C185" s="29" t="s">
        <v>104</v>
      </c>
      <c r="D185" s="18">
        <v>2</v>
      </c>
      <c r="E185" s="6">
        <v>8.73</v>
      </c>
      <c r="F185" s="371"/>
    </row>
    <row r="186" spans="1:6">
      <c r="A186" s="3">
        <v>2004</v>
      </c>
      <c r="B186" s="4" t="s">
        <v>118</v>
      </c>
      <c r="C186" s="29" t="s">
        <v>104</v>
      </c>
      <c r="D186" s="18">
        <v>2</v>
      </c>
      <c r="E186" s="6">
        <v>8.35</v>
      </c>
      <c r="F186" s="371"/>
    </row>
    <row r="187" spans="1:6">
      <c r="A187" s="3">
        <v>2004</v>
      </c>
      <c r="B187" s="4" t="s">
        <v>5</v>
      </c>
      <c r="C187" s="29" t="s">
        <v>62</v>
      </c>
      <c r="D187" s="11">
        <v>1</v>
      </c>
      <c r="E187" s="6">
        <v>9.0299999999999994</v>
      </c>
      <c r="F187" s="371"/>
    </row>
    <row r="188" spans="1:6">
      <c r="A188" s="3">
        <v>2004</v>
      </c>
      <c r="B188" s="4" t="s">
        <v>19</v>
      </c>
      <c r="C188" s="29" t="s">
        <v>20</v>
      </c>
      <c r="D188" s="18">
        <v>2</v>
      </c>
      <c r="E188" s="6">
        <v>9.09</v>
      </c>
      <c r="F188" s="371"/>
    </row>
    <row r="189" spans="1:6">
      <c r="A189" s="3">
        <v>2004</v>
      </c>
      <c r="B189" s="4" t="s">
        <v>21</v>
      </c>
      <c r="C189" s="29" t="s">
        <v>22</v>
      </c>
      <c r="D189" s="18">
        <v>2</v>
      </c>
      <c r="E189" s="6">
        <v>9.48</v>
      </c>
      <c r="F189" s="371"/>
    </row>
    <row r="190" spans="1:6">
      <c r="A190" s="611">
        <v>2004</v>
      </c>
      <c r="B190" s="612" t="s">
        <v>71</v>
      </c>
      <c r="C190" s="620" t="s">
        <v>99</v>
      </c>
      <c r="D190" s="614">
        <v>5</v>
      </c>
      <c r="E190" s="614">
        <v>8.81</v>
      </c>
      <c r="F190" s="371"/>
    </row>
    <row r="191" spans="1:6">
      <c r="A191" s="3">
        <v>2005</v>
      </c>
      <c r="B191" s="4" t="s">
        <v>5</v>
      </c>
      <c r="C191" s="29" t="s">
        <v>6</v>
      </c>
      <c r="D191" s="11">
        <v>1</v>
      </c>
      <c r="E191" s="6">
        <v>9.0299999999999994</v>
      </c>
      <c r="F191" s="371"/>
    </row>
    <row r="192" spans="1:6">
      <c r="A192" s="3">
        <v>2005</v>
      </c>
      <c r="B192" s="4" t="s">
        <v>54</v>
      </c>
      <c r="C192" s="29" t="s">
        <v>66</v>
      </c>
      <c r="D192" s="11">
        <v>1</v>
      </c>
      <c r="E192" s="6">
        <v>9.5500000000000007</v>
      </c>
      <c r="F192" s="371"/>
    </row>
    <row r="193" spans="1:6">
      <c r="A193" s="3">
        <v>2005</v>
      </c>
      <c r="B193" s="4" t="s">
        <v>8</v>
      </c>
      <c r="C193" s="29" t="s">
        <v>67</v>
      </c>
      <c r="D193" s="6">
        <v>5</v>
      </c>
      <c r="E193" s="6">
        <v>9.19</v>
      </c>
      <c r="F193" s="371"/>
    </row>
    <row r="194" spans="1:6">
      <c r="A194" s="3">
        <v>2006</v>
      </c>
      <c r="B194" s="4" t="s">
        <v>684</v>
      </c>
      <c r="C194" s="29" t="s">
        <v>23</v>
      </c>
      <c r="D194" s="6">
        <v>4</v>
      </c>
      <c r="E194" s="24">
        <v>8.6999999999999993</v>
      </c>
      <c r="F194" s="371"/>
    </row>
    <row r="195" spans="1:6">
      <c r="A195" s="3">
        <v>2006</v>
      </c>
      <c r="B195" s="4" t="s">
        <v>684</v>
      </c>
      <c r="C195" s="29" t="s">
        <v>23</v>
      </c>
      <c r="D195" s="6">
        <v>4</v>
      </c>
      <c r="E195" s="6">
        <v>8.76</v>
      </c>
      <c r="F195" s="371"/>
    </row>
    <row r="196" spans="1:6">
      <c r="A196" s="3">
        <v>2006</v>
      </c>
      <c r="B196" s="4" t="s">
        <v>5</v>
      </c>
      <c r="C196" s="29" t="s">
        <v>24</v>
      </c>
      <c r="D196" s="18">
        <v>2</v>
      </c>
      <c r="E196" s="6">
        <v>8.75</v>
      </c>
      <c r="F196" s="371"/>
    </row>
    <row r="197" spans="1:6">
      <c r="A197" s="3">
        <v>2006</v>
      </c>
      <c r="B197" s="4" t="s">
        <v>17</v>
      </c>
      <c r="C197" s="29" t="s">
        <v>68</v>
      </c>
      <c r="D197" s="6">
        <v>4</v>
      </c>
      <c r="E197" s="6">
        <v>9.31</v>
      </c>
      <c r="F197" s="371"/>
    </row>
    <row r="198" spans="1:6">
      <c r="A198" s="3">
        <v>2006</v>
      </c>
      <c r="B198" s="4" t="s">
        <v>28</v>
      </c>
      <c r="C198" s="29" t="s">
        <v>69</v>
      </c>
      <c r="D198" s="19">
        <v>3</v>
      </c>
      <c r="E198" s="6">
        <v>9.4700000000000006</v>
      </c>
      <c r="F198" s="371"/>
    </row>
    <row r="199" spans="1:6">
      <c r="A199" s="611">
        <v>2006</v>
      </c>
      <c r="B199" s="612" t="s">
        <v>71</v>
      </c>
      <c r="C199" s="620" t="s">
        <v>38</v>
      </c>
      <c r="D199" s="614">
        <v>4</v>
      </c>
      <c r="E199" s="614">
        <v>9.3699999999999992</v>
      </c>
      <c r="F199" s="371"/>
    </row>
    <row r="200" spans="1:6">
      <c r="A200" s="3">
        <v>2007</v>
      </c>
      <c r="B200" s="4" t="s">
        <v>684</v>
      </c>
      <c r="C200" s="29" t="s">
        <v>23</v>
      </c>
      <c r="D200" s="11">
        <v>1</v>
      </c>
      <c r="E200" s="6">
        <v>9.43</v>
      </c>
      <c r="F200" s="371"/>
    </row>
    <row r="201" spans="1:6">
      <c r="A201" s="3">
        <v>2007</v>
      </c>
      <c r="B201" s="4" t="s">
        <v>684</v>
      </c>
      <c r="C201" s="29" t="s">
        <v>23</v>
      </c>
      <c r="D201" s="11">
        <v>1</v>
      </c>
      <c r="E201" s="6">
        <v>9.44</v>
      </c>
      <c r="F201" s="371"/>
    </row>
    <row r="202" spans="1:6">
      <c r="A202" s="3">
        <v>2007</v>
      </c>
      <c r="B202" s="4" t="s">
        <v>5</v>
      </c>
      <c r="C202" s="29" t="s">
        <v>62</v>
      </c>
      <c r="D202" s="11">
        <v>1</v>
      </c>
      <c r="E202" s="6">
        <v>9.15</v>
      </c>
      <c r="F202" s="371"/>
    </row>
    <row r="203" spans="1:6">
      <c r="A203" s="3">
        <v>2007</v>
      </c>
      <c r="B203" s="4" t="s">
        <v>54</v>
      </c>
      <c r="C203" s="4" t="s">
        <v>74</v>
      </c>
      <c r="D203" s="19">
        <v>3</v>
      </c>
      <c r="E203" s="24">
        <v>9.57</v>
      </c>
      <c r="F203" s="371"/>
    </row>
    <row r="204" spans="1:6">
      <c r="A204" s="3">
        <v>2007</v>
      </c>
      <c r="B204" s="4" t="s">
        <v>13</v>
      </c>
      <c r="C204" s="4" t="s">
        <v>331</v>
      </c>
      <c r="D204" s="19">
        <v>3</v>
      </c>
      <c r="E204" s="24">
        <v>9.6999999999999993</v>
      </c>
      <c r="F204" s="371"/>
    </row>
    <row r="205" spans="1:6">
      <c r="A205" s="611">
        <v>2007</v>
      </c>
      <c r="B205" s="612" t="s">
        <v>71</v>
      </c>
      <c r="C205" s="612" t="s">
        <v>117</v>
      </c>
      <c r="D205" s="619">
        <v>1</v>
      </c>
      <c r="E205" s="615">
        <v>9.3800000000000008</v>
      </c>
      <c r="F205" s="371"/>
    </row>
    <row r="206" spans="1:6">
      <c r="A206" s="3">
        <v>2008</v>
      </c>
      <c r="B206" s="4" t="s">
        <v>684</v>
      </c>
      <c r="C206" s="5" t="s">
        <v>99</v>
      </c>
      <c r="D206" s="11">
        <v>1</v>
      </c>
      <c r="E206" s="24">
        <v>9.7100000000000009</v>
      </c>
      <c r="F206" s="371"/>
    </row>
    <row r="207" spans="1:6">
      <c r="A207" s="3">
        <v>2008</v>
      </c>
      <c r="B207" s="4" t="s">
        <v>684</v>
      </c>
      <c r="C207" s="5" t="s">
        <v>99</v>
      </c>
      <c r="D207" s="11">
        <v>1</v>
      </c>
      <c r="E207" s="6">
        <v>9.75</v>
      </c>
      <c r="F207" s="371"/>
    </row>
    <row r="208" spans="1:6">
      <c r="A208" s="3">
        <v>2008</v>
      </c>
      <c r="B208" s="4" t="s">
        <v>5</v>
      </c>
      <c r="C208" s="5" t="s">
        <v>115</v>
      </c>
      <c r="D208" s="11">
        <v>1</v>
      </c>
      <c r="E208" s="6">
        <v>9.61</v>
      </c>
      <c r="F208" s="371"/>
    </row>
    <row r="209" spans="1:6">
      <c r="A209" s="3">
        <v>2008</v>
      </c>
      <c r="B209" s="4" t="s">
        <v>30</v>
      </c>
      <c r="C209" s="5" t="s">
        <v>486</v>
      </c>
      <c r="D209" s="18">
        <v>2</v>
      </c>
      <c r="E209" s="25">
        <v>9.85</v>
      </c>
      <c r="F209" s="371"/>
    </row>
    <row r="210" spans="1:6">
      <c r="A210" s="3">
        <v>2008</v>
      </c>
      <c r="B210" s="4" t="s">
        <v>11</v>
      </c>
      <c r="C210" s="5" t="s">
        <v>394</v>
      </c>
      <c r="D210" s="6">
        <v>4</v>
      </c>
      <c r="E210" s="20">
        <v>10</v>
      </c>
      <c r="F210" s="371"/>
    </row>
    <row r="211" spans="1:6">
      <c r="A211" s="611">
        <v>2008</v>
      </c>
      <c r="B211" s="612" t="s">
        <v>71</v>
      </c>
      <c r="C211" s="613" t="s">
        <v>510</v>
      </c>
      <c r="D211" s="619">
        <v>1</v>
      </c>
      <c r="E211" s="615">
        <v>9.6</v>
      </c>
    </row>
    <row r="212" spans="1:6">
      <c r="A212" s="3">
        <v>2009</v>
      </c>
      <c r="B212" s="4" t="s">
        <v>684</v>
      </c>
      <c r="C212" s="5" t="s">
        <v>23</v>
      </c>
      <c r="D212" s="11">
        <v>1</v>
      </c>
      <c r="E212" s="6">
        <v>9.8800000000000008</v>
      </c>
    </row>
    <row r="213" spans="1:6">
      <c r="A213" s="3">
        <v>2009</v>
      </c>
      <c r="B213" s="4" t="s">
        <v>684</v>
      </c>
      <c r="C213" s="5" t="s">
        <v>23</v>
      </c>
      <c r="D213" s="11">
        <v>1</v>
      </c>
      <c r="E213" s="6">
        <v>9.9499999999999993</v>
      </c>
    </row>
    <row r="214" spans="1:6">
      <c r="A214" s="3">
        <v>2009</v>
      </c>
      <c r="B214" s="4" t="s">
        <v>5</v>
      </c>
      <c r="C214" s="5" t="s">
        <v>44</v>
      </c>
      <c r="D214" s="11">
        <v>1</v>
      </c>
      <c r="E214" s="6">
        <v>9.65</v>
      </c>
    </row>
    <row r="215" spans="1:6">
      <c r="A215" s="3">
        <v>2009</v>
      </c>
      <c r="B215" s="4" t="s">
        <v>54</v>
      </c>
      <c r="C215" s="5" t="s">
        <v>513</v>
      </c>
      <c r="D215" s="18">
        <v>2</v>
      </c>
      <c r="E215" s="6">
        <v>9.66</v>
      </c>
    </row>
    <row r="216" spans="1:6">
      <c r="A216" s="3">
        <v>2009</v>
      </c>
      <c r="B216" s="4" t="s">
        <v>514</v>
      </c>
      <c r="C216" s="5" t="s">
        <v>515</v>
      </c>
      <c r="D216" s="6">
        <v>4</v>
      </c>
      <c r="E216" s="6">
        <v>9.66</v>
      </c>
    </row>
    <row r="217" spans="1:6">
      <c r="A217" s="611">
        <v>2009</v>
      </c>
      <c r="B217" s="612" t="s">
        <v>71</v>
      </c>
      <c r="C217" s="613" t="s">
        <v>117</v>
      </c>
      <c r="D217" s="619">
        <v>1</v>
      </c>
      <c r="E217" s="614">
        <v>9.66</v>
      </c>
    </row>
    <row r="218" spans="1:6">
      <c r="A218" s="3">
        <v>2010</v>
      </c>
      <c r="B218" s="4" t="s">
        <v>684</v>
      </c>
      <c r="C218" s="5" t="s">
        <v>94</v>
      </c>
      <c r="D218" s="11">
        <v>1</v>
      </c>
      <c r="E218" s="6">
        <v>9.7200000000000006</v>
      </c>
    </row>
    <row r="219" spans="1:6">
      <c r="A219" s="3">
        <v>2010</v>
      </c>
      <c r="B219" s="4" t="s">
        <v>684</v>
      </c>
      <c r="C219" s="5" t="s">
        <v>94</v>
      </c>
      <c r="D219" s="11">
        <v>1</v>
      </c>
      <c r="E219" s="6">
        <v>9.68</v>
      </c>
    </row>
    <row r="220" spans="1:6">
      <c r="A220" s="3">
        <v>2010</v>
      </c>
      <c r="B220" s="4" t="s">
        <v>5</v>
      </c>
      <c r="C220" s="5" t="s">
        <v>182</v>
      </c>
      <c r="D220" s="11">
        <v>1</v>
      </c>
      <c r="E220" s="6">
        <v>9.43</v>
      </c>
    </row>
    <row r="221" spans="1:6">
      <c r="A221" s="3">
        <v>2010</v>
      </c>
      <c r="B221" s="4" t="s">
        <v>5</v>
      </c>
      <c r="C221" s="5" t="s">
        <v>182</v>
      </c>
      <c r="D221" s="11">
        <v>1</v>
      </c>
      <c r="E221" s="6">
        <v>9.48</v>
      </c>
    </row>
    <row r="222" spans="1:6">
      <c r="A222" s="3">
        <v>2010</v>
      </c>
      <c r="B222" s="4" t="s">
        <v>532</v>
      </c>
      <c r="C222" s="5" t="s">
        <v>533</v>
      </c>
      <c r="D222" s="18">
        <v>2</v>
      </c>
      <c r="E222" s="24">
        <v>9.6999999999999993</v>
      </c>
    </row>
    <row r="223" spans="1:6">
      <c r="A223" s="3">
        <v>2010</v>
      </c>
      <c r="B223" s="4" t="s">
        <v>21</v>
      </c>
      <c r="C223" s="5" t="s">
        <v>534</v>
      </c>
      <c r="D223" s="18">
        <v>2</v>
      </c>
      <c r="E223" s="6">
        <v>9.6300000000000008</v>
      </c>
    </row>
    <row r="224" spans="1:6">
      <c r="A224" s="611">
        <v>2010</v>
      </c>
      <c r="B224" s="612" t="s">
        <v>71</v>
      </c>
      <c r="C224" s="613" t="s">
        <v>25</v>
      </c>
      <c r="D224" s="618">
        <v>2</v>
      </c>
      <c r="E224" s="614">
        <v>9.59</v>
      </c>
    </row>
    <row r="225" spans="1:5">
      <c r="A225" s="3">
        <v>2011</v>
      </c>
      <c r="B225" s="4" t="s">
        <v>5</v>
      </c>
      <c r="C225" s="5" t="s">
        <v>24</v>
      </c>
      <c r="D225" s="481">
        <v>1</v>
      </c>
      <c r="E225" s="6">
        <v>9.3800000000000008</v>
      </c>
    </row>
    <row r="226" spans="1:5">
      <c r="A226" s="3">
        <v>2011</v>
      </c>
      <c r="B226" s="4" t="s">
        <v>5</v>
      </c>
      <c r="C226" s="5" t="s">
        <v>24</v>
      </c>
      <c r="D226" s="481">
        <v>1</v>
      </c>
      <c r="E226" s="6">
        <v>9.51</v>
      </c>
    </row>
    <row r="227" spans="1:5">
      <c r="A227" s="3">
        <v>2011</v>
      </c>
      <c r="B227" s="4" t="s">
        <v>60</v>
      </c>
      <c r="C227" s="5" t="s">
        <v>553</v>
      </c>
      <c r="D227" s="6">
        <v>8</v>
      </c>
      <c r="E227" s="24">
        <v>9.5399999999999991</v>
      </c>
    </row>
    <row r="228" spans="1:5">
      <c r="A228" s="3">
        <v>2011</v>
      </c>
      <c r="B228" s="4" t="s">
        <v>19</v>
      </c>
      <c r="C228" s="5" t="s">
        <v>349</v>
      </c>
      <c r="D228" s="19">
        <v>3</v>
      </c>
      <c r="E228" s="6">
        <v>9.51</v>
      </c>
    </row>
    <row r="229" spans="1:5">
      <c r="A229" s="611">
        <v>2011</v>
      </c>
      <c r="B229" s="612" t="s">
        <v>71</v>
      </c>
      <c r="C229" s="613" t="s">
        <v>560</v>
      </c>
      <c r="D229" s="617">
        <v>3</v>
      </c>
      <c r="E229" s="614">
        <v>9.48</v>
      </c>
    </row>
    <row r="230" spans="1:5">
      <c r="A230" s="3">
        <v>2012</v>
      </c>
      <c r="B230" s="4" t="s">
        <v>684</v>
      </c>
      <c r="C230" s="5" t="s">
        <v>94</v>
      </c>
      <c r="D230" s="530">
        <v>2</v>
      </c>
      <c r="E230" s="6">
        <v>9.34</v>
      </c>
    </row>
    <row r="231" spans="1:5">
      <c r="A231" s="3">
        <v>2012</v>
      </c>
      <c r="B231" s="4" t="s">
        <v>684</v>
      </c>
      <c r="C231" s="5" t="s">
        <v>94</v>
      </c>
      <c r="D231" s="530">
        <v>2</v>
      </c>
      <c r="E231" s="6">
        <v>9.44</v>
      </c>
    </row>
    <row r="232" spans="1:5">
      <c r="A232" s="3">
        <v>2012</v>
      </c>
      <c r="B232" s="4" t="s">
        <v>5</v>
      </c>
      <c r="C232" s="5" t="s">
        <v>115</v>
      </c>
      <c r="D232" s="481">
        <v>1</v>
      </c>
      <c r="E232" s="6">
        <v>9.4499999999999993</v>
      </c>
    </row>
    <row r="233" spans="1:5">
      <c r="A233" s="3">
        <v>2012</v>
      </c>
      <c r="B233" s="4" t="s">
        <v>5</v>
      </c>
      <c r="C233" s="5" t="s">
        <v>115</v>
      </c>
      <c r="D233" s="481">
        <v>1</v>
      </c>
      <c r="E233" s="6">
        <v>9.4499999999999993</v>
      </c>
    </row>
    <row r="234" spans="1:5">
      <c r="A234" s="3">
        <v>2012</v>
      </c>
      <c r="B234" s="4" t="s">
        <v>28</v>
      </c>
      <c r="C234" s="5" t="s">
        <v>83</v>
      </c>
      <c r="D234" s="489">
        <v>4</v>
      </c>
      <c r="E234" s="489">
        <v>9.5399999999999991</v>
      </c>
    </row>
    <row r="235" spans="1:5">
      <c r="A235" s="3">
        <v>2012</v>
      </c>
      <c r="B235" s="4" t="s">
        <v>45</v>
      </c>
      <c r="C235" s="5" t="s">
        <v>331</v>
      </c>
      <c r="D235" s="489">
        <v>4</v>
      </c>
      <c r="E235" s="6">
        <v>9.31</v>
      </c>
    </row>
    <row r="236" spans="1:5">
      <c r="A236" s="611">
        <v>2012</v>
      </c>
      <c r="B236" s="612" t="s">
        <v>71</v>
      </c>
      <c r="C236" s="613" t="s">
        <v>53</v>
      </c>
      <c r="D236" s="617">
        <v>3</v>
      </c>
      <c r="E236" s="614">
        <v>9.7200000000000006</v>
      </c>
    </row>
    <row r="237" spans="1:5">
      <c r="A237" s="3">
        <v>2013</v>
      </c>
      <c r="B237" s="4" t="s">
        <v>684</v>
      </c>
      <c r="C237" s="5" t="s">
        <v>99</v>
      </c>
      <c r="D237" s="489">
        <v>6</v>
      </c>
      <c r="E237" s="24">
        <v>9.2899999999999991</v>
      </c>
    </row>
    <row r="238" spans="1:5">
      <c r="A238" s="3">
        <v>2013</v>
      </c>
      <c r="B238" s="4" t="s">
        <v>5</v>
      </c>
      <c r="C238" s="5" t="s">
        <v>62</v>
      </c>
      <c r="D238" s="481">
        <v>1</v>
      </c>
      <c r="E238" s="24">
        <v>9.5</v>
      </c>
    </row>
    <row r="239" spans="1:5">
      <c r="A239" s="3">
        <v>2013</v>
      </c>
      <c r="B239" s="4" t="s">
        <v>5</v>
      </c>
      <c r="C239" s="5" t="s">
        <v>62</v>
      </c>
      <c r="D239" s="481">
        <v>1</v>
      </c>
      <c r="E239" s="24">
        <v>9.5500000000000007</v>
      </c>
    </row>
    <row r="240" spans="1:5">
      <c r="A240" s="3">
        <v>2013</v>
      </c>
      <c r="B240" s="4" t="s">
        <v>13</v>
      </c>
      <c r="C240" s="5" t="s">
        <v>590</v>
      </c>
      <c r="D240" s="530">
        <v>2</v>
      </c>
      <c r="E240" s="24">
        <v>9.59</v>
      </c>
    </row>
    <row r="242" spans="1:5" ht="15">
      <c r="D242" s="369" t="s">
        <v>119</v>
      </c>
      <c r="E242" s="22">
        <f>SUM(E135:E240)/COUNT(E135:E240)</f>
        <v>9.4366037735849062</v>
      </c>
    </row>
    <row r="243" spans="1:5">
      <c r="A243" s="12" t="s">
        <v>10</v>
      </c>
      <c r="B243" s="13">
        <v>41449</v>
      </c>
    </row>
    <row r="245" spans="1:5">
      <c r="B245" s="379" t="s">
        <v>508</v>
      </c>
    </row>
    <row r="246" spans="1:5">
      <c r="B246" s="380" t="s">
        <v>509</v>
      </c>
    </row>
  </sheetData>
  <mergeCells count="1">
    <mergeCell ref="A1:E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1"/>
  <dimension ref="A1:E247"/>
  <sheetViews>
    <sheetView topLeftCell="A37" workbookViewId="0">
      <selection activeCell="H14" sqref="H14"/>
    </sheetView>
  </sheetViews>
  <sheetFormatPr baseColWidth="10" defaultRowHeight="12.75"/>
  <cols>
    <col min="1" max="1" width="11.42578125" customWidth="1"/>
    <col min="2" max="2" width="22.85546875" customWidth="1"/>
    <col min="3" max="3" width="16.7109375" bestFit="1" customWidth="1"/>
  </cols>
  <sheetData>
    <row r="1" spans="1:5" ht="21" thickBot="1">
      <c r="A1" s="858" t="s">
        <v>203</v>
      </c>
      <c r="B1" s="859"/>
      <c r="C1" s="859"/>
      <c r="D1" s="859"/>
      <c r="E1" s="860"/>
    </row>
    <row r="4" spans="1:5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</row>
    <row r="5" spans="1:5">
      <c r="A5" s="3">
        <v>1975</v>
      </c>
      <c r="B5" s="4" t="s">
        <v>28</v>
      </c>
      <c r="C5" s="29" t="s">
        <v>24</v>
      </c>
      <c r="D5" s="6">
        <v>21</v>
      </c>
      <c r="E5" s="17">
        <v>27.13</v>
      </c>
    </row>
    <row r="6" spans="1:5">
      <c r="A6" s="3">
        <v>1976</v>
      </c>
      <c r="B6" s="4" t="s">
        <v>87</v>
      </c>
      <c r="C6" s="29" t="s">
        <v>6</v>
      </c>
      <c r="D6" s="6">
        <v>17</v>
      </c>
      <c r="E6" s="17">
        <v>28.09</v>
      </c>
    </row>
    <row r="7" spans="1:5">
      <c r="A7" s="3">
        <v>1977</v>
      </c>
      <c r="B7" s="4" t="s">
        <v>75</v>
      </c>
      <c r="C7" s="29" t="s">
        <v>183</v>
      </c>
      <c r="D7" s="19">
        <v>3</v>
      </c>
      <c r="E7" s="17">
        <v>28.27</v>
      </c>
    </row>
    <row r="8" spans="1:5">
      <c r="A8" s="3">
        <v>1977</v>
      </c>
      <c r="B8" s="4" t="s">
        <v>41</v>
      </c>
      <c r="C8" s="29" t="s">
        <v>73</v>
      </c>
      <c r="D8" s="18">
        <v>2</v>
      </c>
      <c r="E8" s="24">
        <v>28.23</v>
      </c>
    </row>
    <row r="9" spans="1:5">
      <c r="A9" s="3">
        <v>1978</v>
      </c>
      <c r="B9" s="4" t="s">
        <v>180</v>
      </c>
      <c r="C9" s="4" t="s">
        <v>77</v>
      </c>
      <c r="D9" s="18">
        <v>2</v>
      </c>
      <c r="E9" s="17">
        <v>28.63</v>
      </c>
    </row>
    <row r="10" spans="1:5">
      <c r="A10" s="3">
        <v>1978</v>
      </c>
      <c r="B10" s="4" t="s">
        <v>180</v>
      </c>
      <c r="C10" s="4" t="s">
        <v>77</v>
      </c>
      <c r="D10" s="18">
        <v>2</v>
      </c>
      <c r="E10" s="17">
        <v>28.64</v>
      </c>
    </row>
    <row r="11" spans="1:5">
      <c r="A11" s="3">
        <v>1978</v>
      </c>
      <c r="B11" s="4" t="s">
        <v>13</v>
      </c>
      <c r="C11" s="4" t="s">
        <v>72</v>
      </c>
      <c r="D11" s="6">
        <v>45</v>
      </c>
      <c r="E11" s="17">
        <v>28.74</v>
      </c>
    </row>
    <row r="12" spans="1:5">
      <c r="A12" s="3">
        <v>1979</v>
      </c>
      <c r="B12" s="4" t="s">
        <v>15</v>
      </c>
      <c r="C12" s="29" t="s">
        <v>74</v>
      </c>
      <c r="D12" s="18">
        <v>2</v>
      </c>
      <c r="E12" s="17">
        <v>29.23</v>
      </c>
    </row>
    <row r="13" spans="1:5">
      <c r="A13" s="3">
        <v>1979</v>
      </c>
      <c r="B13" s="4" t="s">
        <v>75</v>
      </c>
      <c r="C13" s="29" t="s">
        <v>76</v>
      </c>
      <c r="D13" s="6">
        <v>5</v>
      </c>
      <c r="E13" s="24">
        <v>29</v>
      </c>
    </row>
    <row r="14" spans="1:5">
      <c r="A14" s="3">
        <v>1980</v>
      </c>
      <c r="B14" s="4" t="s">
        <v>5</v>
      </c>
      <c r="C14" s="5" t="s">
        <v>29</v>
      </c>
      <c r="D14" s="18">
        <v>2</v>
      </c>
      <c r="E14" s="24">
        <v>28.6</v>
      </c>
    </row>
    <row r="15" spans="1:5">
      <c r="A15" s="3">
        <v>1980</v>
      </c>
      <c r="B15" s="4" t="s">
        <v>78</v>
      </c>
      <c r="C15" s="5" t="s">
        <v>79</v>
      </c>
      <c r="D15" s="6">
        <v>4</v>
      </c>
      <c r="E15" s="17">
        <v>29.44</v>
      </c>
    </row>
    <row r="16" spans="1:5">
      <c r="A16" s="3">
        <v>1980</v>
      </c>
      <c r="B16" s="4" t="s">
        <v>80</v>
      </c>
      <c r="C16" s="29" t="s">
        <v>81</v>
      </c>
      <c r="D16" s="11">
        <v>1</v>
      </c>
      <c r="E16" s="6">
        <v>29.13</v>
      </c>
    </row>
    <row r="17" spans="1:5">
      <c r="A17" s="3">
        <v>1981</v>
      </c>
      <c r="B17" s="4" t="s">
        <v>5</v>
      </c>
      <c r="C17" s="5" t="s">
        <v>29</v>
      </c>
      <c r="D17" s="19">
        <v>3</v>
      </c>
      <c r="E17" s="6">
        <v>28.98</v>
      </c>
    </row>
    <row r="18" spans="1:5">
      <c r="A18" s="3">
        <v>1981</v>
      </c>
      <c r="B18" s="4" t="s">
        <v>34</v>
      </c>
      <c r="C18" s="29" t="s">
        <v>35</v>
      </c>
      <c r="D18" s="6">
        <v>4</v>
      </c>
      <c r="E18" s="24">
        <v>29.32</v>
      </c>
    </row>
    <row r="19" spans="1:5">
      <c r="A19" s="3">
        <v>1981</v>
      </c>
      <c r="B19" s="4" t="s">
        <v>28</v>
      </c>
      <c r="C19" s="4" t="s">
        <v>83</v>
      </c>
      <c r="D19" s="6">
        <v>5</v>
      </c>
      <c r="E19" s="6">
        <v>28.96</v>
      </c>
    </row>
    <row r="20" spans="1:5">
      <c r="A20" s="3">
        <v>1982</v>
      </c>
      <c r="B20" s="4" t="s">
        <v>84</v>
      </c>
      <c r="C20" s="29" t="s">
        <v>85</v>
      </c>
      <c r="D20" s="6">
        <v>8</v>
      </c>
      <c r="E20" s="54" t="s">
        <v>185</v>
      </c>
    </row>
    <row r="21" spans="1:5">
      <c r="A21" s="3">
        <v>1983</v>
      </c>
      <c r="B21" s="4" t="s">
        <v>5</v>
      </c>
      <c r="C21" s="5" t="s">
        <v>86</v>
      </c>
      <c r="D21" s="18">
        <v>2</v>
      </c>
      <c r="E21" s="24">
        <v>28.4</v>
      </c>
    </row>
    <row r="22" spans="1:5">
      <c r="A22" s="3">
        <v>1983</v>
      </c>
      <c r="B22" s="4" t="s">
        <v>87</v>
      </c>
      <c r="C22" s="29" t="s">
        <v>88</v>
      </c>
      <c r="D22" s="6">
        <v>5</v>
      </c>
      <c r="E22" s="6"/>
    </row>
    <row r="23" spans="1:5">
      <c r="A23" s="3">
        <v>1983</v>
      </c>
      <c r="B23" s="4" t="s">
        <v>89</v>
      </c>
      <c r="C23" s="4" t="s">
        <v>90</v>
      </c>
      <c r="D23" s="6">
        <v>11</v>
      </c>
      <c r="E23" s="6">
        <v>29.02</v>
      </c>
    </row>
    <row r="24" spans="1:5">
      <c r="A24" s="3">
        <v>1988</v>
      </c>
      <c r="B24" s="4" t="s">
        <v>5</v>
      </c>
      <c r="C24" s="5" t="s">
        <v>83</v>
      </c>
      <c r="D24" s="19">
        <v>3</v>
      </c>
      <c r="E24" s="6">
        <v>28.65</v>
      </c>
    </row>
    <row r="25" spans="1:5">
      <c r="A25" s="3">
        <v>1988</v>
      </c>
      <c r="B25" s="4" t="s">
        <v>32</v>
      </c>
      <c r="C25" s="4" t="s">
        <v>33</v>
      </c>
      <c r="D25" s="18">
        <v>2</v>
      </c>
      <c r="E25" s="17">
        <v>29.44</v>
      </c>
    </row>
    <row r="26" spans="1:5">
      <c r="A26" s="3">
        <v>1988</v>
      </c>
      <c r="B26" s="4" t="s">
        <v>34</v>
      </c>
      <c r="C26" s="4" t="s">
        <v>35</v>
      </c>
      <c r="D26" s="11">
        <v>1</v>
      </c>
      <c r="E26" s="24">
        <v>29.4</v>
      </c>
    </row>
    <row r="27" spans="1:5">
      <c r="A27" s="3">
        <v>1988</v>
      </c>
      <c r="B27" s="4" t="s">
        <v>95</v>
      </c>
      <c r="C27" s="5" t="s">
        <v>96</v>
      </c>
      <c r="D27" s="6">
        <v>8</v>
      </c>
      <c r="E27" s="6">
        <v>28.12</v>
      </c>
    </row>
    <row r="28" spans="1:5">
      <c r="A28" s="3">
        <v>1988</v>
      </c>
      <c r="B28" s="4" t="s">
        <v>95</v>
      </c>
      <c r="C28" s="5" t="s">
        <v>96</v>
      </c>
      <c r="D28" s="6">
        <v>8</v>
      </c>
      <c r="E28" s="6">
        <v>28.82</v>
      </c>
    </row>
    <row r="29" spans="1:5">
      <c r="A29" s="3">
        <v>1989</v>
      </c>
      <c r="B29" s="4" t="s">
        <v>5</v>
      </c>
      <c r="C29" s="5" t="s">
        <v>6</v>
      </c>
      <c r="D29" s="18">
        <v>2</v>
      </c>
      <c r="E29" s="6">
        <v>28.57</v>
      </c>
    </row>
    <row r="30" spans="1:5">
      <c r="A30" s="3">
        <v>1989</v>
      </c>
      <c r="B30" s="4" t="s">
        <v>36</v>
      </c>
      <c r="C30" s="4" t="s">
        <v>37</v>
      </c>
      <c r="D30" s="18">
        <v>2</v>
      </c>
      <c r="E30" s="6">
        <v>28.76</v>
      </c>
    </row>
    <row r="31" spans="1:5">
      <c r="A31" s="3">
        <v>1989</v>
      </c>
      <c r="B31" s="4" t="s">
        <v>14</v>
      </c>
      <c r="C31" s="4" t="s">
        <v>38</v>
      </c>
      <c r="D31" s="11">
        <v>1</v>
      </c>
      <c r="E31" s="6">
        <v>28.79</v>
      </c>
    </row>
    <row r="32" spans="1:5">
      <c r="A32" s="3">
        <v>1990</v>
      </c>
      <c r="B32" s="4" t="s">
        <v>5</v>
      </c>
      <c r="C32" s="5" t="s">
        <v>91</v>
      </c>
      <c r="D32" s="11">
        <v>1</v>
      </c>
      <c r="E32" s="6">
        <v>29.15</v>
      </c>
    </row>
    <row r="33" spans="1:5">
      <c r="A33" s="3">
        <v>1990</v>
      </c>
      <c r="B33" s="4" t="s">
        <v>41</v>
      </c>
      <c r="C33" s="4" t="s">
        <v>42</v>
      </c>
      <c r="D33" s="6">
        <v>7</v>
      </c>
      <c r="E33" s="6">
        <v>28.99</v>
      </c>
    </row>
    <row r="34" spans="1:5">
      <c r="A34" s="3">
        <v>1990</v>
      </c>
      <c r="B34" s="4" t="s">
        <v>39</v>
      </c>
      <c r="C34" s="4" t="s">
        <v>40</v>
      </c>
      <c r="D34" s="11">
        <v>1</v>
      </c>
      <c r="E34" s="6">
        <v>29.33</v>
      </c>
    </row>
    <row r="35" spans="1:5">
      <c r="A35" s="3">
        <v>1992</v>
      </c>
      <c r="B35" s="4" t="s">
        <v>5</v>
      </c>
      <c r="C35" s="5" t="s">
        <v>62</v>
      </c>
      <c r="D35" s="18">
        <v>2</v>
      </c>
      <c r="E35" s="24">
        <v>28.1</v>
      </c>
    </row>
    <row r="36" spans="1:5">
      <c r="A36" s="3">
        <v>1992</v>
      </c>
      <c r="B36" s="4" t="s">
        <v>8</v>
      </c>
      <c r="C36" s="4" t="s">
        <v>9</v>
      </c>
      <c r="D36" s="11">
        <v>1</v>
      </c>
      <c r="E36" s="6">
        <v>29.13</v>
      </c>
    </row>
    <row r="37" spans="1:5">
      <c r="A37" s="3">
        <v>1993</v>
      </c>
      <c r="B37" s="4" t="s">
        <v>5</v>
      </c>
      <c r="C37" s="5" t="s">
        <v>44</v>
      </c>
      <c r="D37" s="11">
        <v>1</v>
      </c>
      <c r="E37" s="6">
        <v>29.35</v>
      </c>
    </row>
    <row r="38" spans="1:5">
      <c r="A38" s="3">
        <v>1993</v>
      </c>
      <c r="B38" s="4" t="s">
        <v>45</v>
      </c>
      <c r="C38" s="4" t="s">
        <v>46</v>
      </c>
      <c r="D38" s="11">
        <v>1</v>
      </c>
      <c r="E38" s="24">
        <v>29</v>
      </c>
    </row>
    <row r="39" spans="1:5">
      <c r="A39" s="3">
        <v>1993</v>
      </c>
      <c r="B39" s="4" t="s">
        <v>34</v>
      </c>
      <c r="C39" s="4" t="s">
        <v>47</v>
      </c>
      <c r="D39" s="11">
        <v>1</v>
      </c>
      <c r="E39" s="7">
        <v>29.47</v>
      </c>
    </row>
    <row r="40" spans="1:5">
      <c r="A40" s="3">
        <v>1994</v>
      </c>
      <c r="B40" s="4" t="s">
        <v>5</v>
      </c>
      <c r="C40" s="5" t="s">
        <v>98</v>
      </c>
      <c r="D40" s="11">
        <v>1</v>
      </c>
      <c r="E40" s="6">
        <v>29.37</v>
      </c>
    </row>
    <row r="41" spans="1:5">
      <c r="A41" s="3">
        <v>1994</v>
      </c>
      <c r="B41" s="4" t="s">
        <v>78</v>
      </c>
      <c r="C41" s="5" t="s">
        <v>79</v>
      </c>
      <c r="D41" s="6">
        <v>12</v>
      </c>
      <c r="E41" s="6">
        <v>28.33</v>
      </c>
    </row>
    <row r="42" spans="1:5">
      <c r="A42" s="3">
        <v>1994</v>
      </c>
      <c r="B42" s="4" t="s">
        <v>48</v>
      </c>
      <c r="C42" s="4" t="s">
        <v>49</v>
      </c>
      <c r="D42" s="19">
        <v>3</v>
      </c>
      <c r="E42" s="6">
        <v>28.99</v>
      </c>
    </row>
    <row r="43" spans="1:5">
      <c r="A43" s="3">
        <v>1994</v>
      </c>
      <c r="B43" s="4" t="s">
        <v>28</v>
      </c>
      <c r="C43" s="4" t="s">
        <v>50</v>
      </c>
      <c r="D43" s="6">
        <v>5</v>
      </c>
      <c r="E43" s="6">
        <v>29.44</v>
      </c>
    </row>
    <row r="44" spans="1:5">
      <c r="A44" s="3">
        <v>1995</v>
      </c>
      <c r="B44" s="4" t="s">
        <v>5</v>
      </c>
      <c r="C44" s="5" t="s">
        <v>83</v>
      </c>
      <c r="D44" s="11">
        <v>1</v>
      </c>
      <c r="E44" s="6">
        <v>28.99</v>
      </c>
    </row>
    <row r="45" spans="1:5">
      <c r="A45" s="3">
        <v>1995</v>
      </c>
      <c r="B45" s="4" t="s">
        <v>32</v>
      </c>
      <c r="C45" s="4" t="s">
        <v>51</v>
      </c>
      <c r="D45" s="6">
        <v>6</v>
      </c>
      <c r="E45" s="7">
        <v>29.47</v>
      </c>
    </row>
    <row r="46" spans="1:5">
      <c r="A46" s="3">
        <v>1995</v>
      </c>
      <c r="B46" s="4" t="s">
        <v>41</v>
      </c>
      <c r="C46" s="4" t="s">
        <v>23</v>
      </c>
      <c r="D46" s="18">
        <v>2</v>
      </c>
      <c r="E46" s="24">
        <v>29.4</v>
      </c>
    </row>
    <row r="47" spans="1:5">
      <c r="A47" s="3">
        <v>1996</v>
      </c>
      <c r="B47" s="4" t="s">
        <v>5</v>
      </c>
      <c r="C47" s="5" t="s">
        <v>24</v>
      </c>
      <c r="D47" s="18">
        <v>2</v>
      </c>
      <c r="E47" s="6">
        <v>28.86</v>
      </c>
    </row>
    <row r="48" spans="1:5">
      <c r="A48" s="3">
        <v>1996</v>
      </c>
      <c r="B48" s="4" t="s">
        <v>92</v>
      </c>
      <c r="C48" s="5" t="s">
        <v>16</v>
      </c>
      <c r="D48" s="6">
        <v>5</v>
      </c>
      <c r="E48" s="6">
        <v>29.09</v>
      </c>
    </row>
    <row r="49" spans="1:5">
      <c r="A49" s="3">
        <v>1996</v>
      </c>
      <c r="B49" s="4" t="s">
        <v>48</v>
      </c>
      <c r="C49" s="4" t="s">
        <v>52</v>
      </c>
      <c r="D49" s="6">
        <v>4</v>
      </c>
      <c r="E49" s="6">
        <v>29.29</v>
      </c>
    </row>
    <row r="50" spans="1:5">
      <c r="A50" s="3">
        <v>1996</v>
      </c>
      <c r="B50" s="4" t="s">
        <v>13</v>
      </c>
      <c r="C50" s="4" t="s">
        <v>53</v>
      </c>
      <c r="D50" s="6">
        <v>10</v>
      </c>
      <c r="E50" s="6">
        <v>29.28</v>
      </c>
    </row>
    <row r="51" spans="1:5">
      <c r="A51" s="36"/>
      <c r="B51" s="37"/>
      <c r="C51" s="37"/>
      <c r="D51" s="21" t="s">
        <v>7</v>
      </c>
      <c r="E51" s="22">
        <v>28.895227272727276</v>
      </c>
    </row>
    <row r="52" spans="1:5">
      <c r="A52" s="3">
        <v>1997</v>
      </c>
      <c r="B52" s="4" t="s">
        <v>5</v>
      </c>
      <c r="C52" s="5" t="s">
        <v>111</v>
      </c>
      <c r="D52" s="19">
        <v>3</v>
      </c>
      <c r="E52" s="17">
        <v>8.44</v>
      </c>
    </row>
    <row r="53" spans="1:5">
      <c r="A53" s="3">
        <v>1997</v>
      </c>
      <c r="B53" s="4" t="s">
        <v>54</v>
      </c>
      <c r="C53" s="4" t="s">
        <v>55</v>
      </c>
      <c r="D53" s="18">
        <v>2</v>
      </c>
      <c r="E53" s="17">
        <v>8.58</v>
      </c>
    </row>
    <row r="54" spans="1:5">
      <c r="A54" s="3">
        <v>1997</v>
      </c>
      <c r="B54" s="4" t="s">
        <v>15</v>
      </c>
      <c r="C54" s="4" t="s">
        <v>56</v>
      </c>
      <c r="D54" s="18">
        <v>2</v>
      </c>
      <c r="E54" s="17">
        <v>8.94</v>
      </c>
    </row>
    <row r="55" spans="1:5">
      <c r="A55" s="3">
        <v>1998</v>
      </c>
      <c r="B55" s="4" t="s">
        <v>5</v>
      </c>
      <c r="C55" s="5" t="s">
        <v>24</v>
      </c>
      <c r="D55" s="18">
        <v>2</v>
      </c>
      <c r="E55" s="17">
        <v>8.9700000000000006</v>
      </c>
    </row>
    <row r="56" spans="1:5">
      <c r="A56" s="3">
        <v>1998</v>
      </c>
      <c r="B56" s="4" t="s">
        <v>19</v>
      </c>
      <c r="C56" s="26" t="s">
        <v>57</v>
      </c>
      <c r="D56" s="11">
        <v>1</v>
      </c>
      <c r="E56" s="6">
        <v>8.9600000000000009</v>
      </c>
    </row>
    <row r="57" spans="1:5">
      <c r="A57" s="3">
        <v>1998</v>
      </c>
      <c r="B57" s="4" t="s">
        <v>58</v>
      </c>
      <c r="C57" s="4" t="s">
        <v>59</v>
      </c>
      <c r="D57" s="11">
        <v>1</v>
      </c>
      <c r="E57" s="6">
        <v>8.7100000000000009</v>
      </c>
    </row>
    <row r="58" spans="1:5">
      <c r="A58" s="3">
        <v>1999</v>
      </c>
      <c r="B58" s="4" t="s">
        <v>5</v>
      </c>
      <c r="C58" s="5" t="s">
        <v>6</v>
      </c>
      <c r="D58" s="11">
        <v>1</v>
      </c>
      <c r="E58" s="25">
        <v>9.1999999999999993</v>
      </c>
    </row>
    <row r="59" spans="1:5">
      <c r="A59" s="3">
        <v>1999</v>
      </c>
      <c r="B59" s="4" t="s">
        <v>60</v>
      </c>
      <c r="C59" s="4" t="s">
        <v>61</v>
      </c>
      <c r="D59" s="11">
        <v>1</v>
      </c>
      <c r="E59" s="6">
        <v>8.64</v>
      </c>
    </row>
    <row r="60" spans="1:5">
      <c r="A60" s="3">
        <v>1999</v>
      </c>
      <c r="B60" s="4" t="s">
        <v>28</v>
      </c>
      <c r="C60" s="4" t="s">
        <v>62</v>
      </c>
      <c r="D60" s="18">
        <v>2</v>
      </c>
      <c r="E60" s="17">
        <v>9.27</v>
      </c>
    </row>
    <row r="61" spans="1:5">
      <c r="A61" s="3">
        <v>2000</v>
      </c>
      <c r="B61" s="4" t="s">
        <v>5</v>
      </c>
      <c r="C61" s="5" t="s">
        <v>113</v>
      </c>
      <c r="D61" s="19">
        <v>3</v>
      </c>
      <c r="E61" s="6">
        <v>9.02</v>
      </c>
    </row>
    <row r="62" spans="1:5">
      <c r="A62" s="3">
        <v>2000</v>
      </c>
      <c r="B62" s="4" t="s">
        <v>17</v>
      </c>
      <c r="C62" s="4" t="s">
        <v>63</v>
      </c>
      <c r="D62" s="19">
        <v>3</v>
      </c>
      <c r="E62" s="6">
        <v>8.64</v>
      </c>
    </row>
    <row r="63" spans="1:5">
      <c r="A63" s="3">
        <v>2000</v>
      </c>
      <c r="B63" s="4" t="s">
        <v>45</v>
      </c>
      <c r="C63" s="4" t="s">
        <v>64</v>
      </c>
      <c r="D63" s="11">
        <v>1</v>
      </c>
      <c r="E63" s="6">
        <v>8.2799999999999994</v>
      </c>
    </row>
    <row r="64" spans="1:5">
      <c r="A64" s="3">
        <v>2004</v>
      </c>
      <c r="B64" s="4" t="s">
        <v>5</v>
      </c>
      <c r="C64" s="4" t="s">
        <v>62</v>
      </c>
      <c r="D64" s="18">
        <v>2</v>
      </c>
      <c r="E64" s="6">
        <v>8.49</v>
      </c>
    </row>
    <row r="65" spans="1:5">
      <c r="A65" s="3">
        <v>2004</v>
      </c>
      <c r="B65" s="4" t="s">
        <v>19</v>
      </c>
      <c r="C65" s="4" t="s">
        <v>20</v>
      </c>
      <c r="D65" s="6">
        <v>5</v>
      </c>
      <c r="E65" s="6">
        <v>7.59</v>
      </c>
    </row>
    <row r="66" spans="1:5">
      <c r="A66" s="3">
        <v>2004</v>
      </c>
      <c r="B66" s="4" t="s">
        <v>21</v>
      </c>
      <c r="C66" s="4" t="s">
        <v>22</v>
      </c>
      <c r="D66" s="6">
        <v>16</v>
      </c>
      <c r="E66" s="6">
        <v>8.26</v>
      </c>
    </row>
    <row r="67" spans="1:5">
      <c r="A67" s="3">
        <v>2005</v>
      </c>
      <c r="B67" s="4" t="s">
        <v>54</v>
      </c>
      <c r="C67" s="4" t="s">
        <v>66</v>
      </c>
      <c r="D67" s="18">
        <v>2</v>
      </c>
      <c r="E67" s="6">
        <v>8.9499999999999993</v>
      </c>
    </row>
    <row r="68" spans="1:5">
      <c r="A68" s="3">
        <v>2005</v>
      </c>
      <c r="B68" s="4" t="s">
        <v>8</v>
      </c>
      <c r="C68" s="4" t="s">
        <v>67</v>
      </c>
      <c r="D68" s="6">
        <v>8</v>
      </c>
      <c r="E68" s="6">
        <v>9.17</v>
      </c>
    </row>
    <row r="69" spans="1:5">
      <c r="A69" s="3">
        <v>2006</v>
      </c>
      <c r="B69" s="4" t="s">
        <v>684</v>
      </c>
      <c r="C69" s="4" t="s">
        <v>23</v>
      </c>
      <c r="D69" s="6">
        <v>8</v>
      </c>
      <c r="E69" s="6">
        <v>8.0399999999999991</v>
      </c>
    </row>
    <row r="70" spans="1:5">
      <c r="A70" s="3">
        <v>2006</v>
      </c>
      <c r="B70" s="4" t="s">
        <v>684</v>
      </c>
      <c r="C70" s="4" t="s">
        <v>23</v>
      </c>
      <c r="D70" s="6">
        <v>7</v>
      </c>
      <c r="E70" s="6">
        <v>7.91</v>
      </c>
    </row>
    <row r="71" spans="1:5">
      <c r="A71" s="3">
        <v>2006</v>
      </c>
      <c r="B71" s="4" t="s">
        <v>5</v>
      </c>
      <c r="C71" s="4" t="s">
        <v>24</v>
      </c>
      <c r="D71" s="11">
        <v>1</v>
      </c>
      <c r="E71" s="6">
        <v>9.14</v>
      </c>
    </row>
    <row r="72" spans="1:5">
      <c r="A72" s="3">
        <v>2006</v>
      </c>
      <c r="B72" s="4" t="s">
        <v>17</v>
      </c>
      <c r="C72" s="4" t="s">
        <v>68</v>
      </c>
      <c r="D72" s="6">
        <v>4</v>
      </c>
      <c r="E72" s="6">
        <v>9.1199999999999992</v>
      </c>
    </row>
    <row r="73" spans="1:5">
      <c r="A73" s="3">
        <v>2006</v>
      </c>
      <c r="B73" s="4" t="s">
        <v>28</v>
      </c>
      <c r="C73" s="4" t="s">
        <v>69</v>
      </c>
      <c r="D73" s="19">
        <v>3</v>
      </c>
      <c r="E73" s="7">
        <v>9.52</v>
      </c>
    </row>
    <row r="74" spans="1:5">
      <c r="A74" s="3">
        <v>2007</v>
      </c>
      <c r="B74" s="4" t="s">
        <v>684</v>
      </c>
      <c r="C74" s="4" t="s">
        <v>23</v>
      </c>
      <c r="D74" s="6">
        <v>6</v>
      </c>
      <c r="E74" s="6">
        <v>8.34</v>
      </c>
    </row>
    <row r="75" spans="1:5">
      <c r="A75" s="3">
        <v>2007</v>
      </c>
      <c r="B75" s="4" t="s">
        <v>684</v>
      </c>
      <c r="C75" s="4" t="s">
        <v>23</v>
      </c>
      <c r="D75" s="6">
        <v>5</v>
      </c>
      <c r="E75" s="6">
        <v>8.49</v>
      </c>
    </row>
    <row r="76" spans="1:5">
      <c r="A76" s="3">
        <v>2007</v>
      </c>
      <c r="B76" s="4" t="s">
        <v>5</v>
      </c>
      <c r="C76" s="4" t="s">
        <v>62</v>
      </c>
      <c r="D76" s="11">
        <v>1</v>
      </c>
      <c r="E76" s="6">
        <v>8.67</v>
      </c>
    </row>
    <row r="77" spans="1:5">
      <c r="A77" s="3">
        <v>2007</v>
      </c>
      <c r="B77" s="4" t="s">
        <v>54</v>
      </c>
      <c r="C77" s="4" t="s">
        <v>74</v>
      </c>
      <c r="D77" s="19">
        <v>3</v>
      </c>
      <c r="E77" s="24">
        <v>8.92</v>
      </c>
    </row>
    <row r="78" spans="1:5">
      <c r="A78" s="3">
        <v>2007</v>
      </c>
      <c r="B78" s="4" t="s">
        <v>13</v>
      </c>
      <c r="C78" s="4" t="s">
        <v>331</v>
      </c>
      <c r="D78" s="19">
        <v>3</v>
      </c>
      <c r="E78" s="6">
        <v>8.94</v>
      </c>
    </row>
    <row r="79" spans="1:5">
      <c r="A79" s="3">
        <v>2008</v>
      </c>
      <c r="B79" s="4" t="s">
        <v>5</v>
      </c>
      <c r="C79" s="4" t="s">
        <v>115</v>
      </c>
      <c r="D79" s="19">
        <v>3</v>
      </c>
      <c r="E79" s="6">
        <v>8.85</v>
      </c>
    </row>
    <row r="81" spans="1:5">
      <c r="A81" s="10"/>
      <c r="B81" s="10"/>
      <c r="C81" s="10"/>
      <c r="D81" s="40" t="s">
        <v>7</v>
      </c>
      <c r="E81" s="9">
        <v>8.7160714285714302</v>
      </c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27" t="s">
        <v>10</v>
      </c>
      <c r="B84" s="28">
        <v>39601</v>
      </c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379" t="s">
        <v>508</v>
      </c>
      <c r="C86" s="10"/>
      <c r="D86" s="10"/>
      <c r="E86" s="10"/>
    </row>
    <row r="87" spans="1:5">
      <c r="A87" s="10"/>
      <c r="B87" s="380" t="s">
        <v>509</v>
      </c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  <row r="239" spans="1:5">
      <c r="A239" s="10"/>
      <c r="B239" s="10"/>
      <c r="C239" s="10"/>
      <c r="D239" s="10"/>
      <c r="E239" s="10"/>
    </row>
    <row r="240" spans="1:5">
      <c r="A240" s="10"/>
      <c r="B240" s="10"/>
      <c r="C240" s="10"/>
      <c r="D240" s="10"/>
      <c r="E240" s="10"/>
    </row>
    <row r="241" spans="1:5">
      <c r="A241" s="10"/>
      <c r="B241" s="10"/>
      <c r="C241" s="10"/>
      <c r="D241" s="10"/>
      <c r="E241" s="10"/>
    </row>
    <row r="242" spans="1:5">
      <c r="A242" s="10"/>
      <c r="B242" s="10"/>
      <c r="C242" s="10"/>
      <c r="D242" s="10"/>
      <c r="E242" s="10"/>
    </row>
    <row r="243" spans="1:5">
      <c r="A243" s="10"/>
      <c r="B243" s="10"/>
      <c r="C243" s="10"/>
      <c r="D243" s="10"/>
      <c r="E243" s="10"/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  <row r="247" spans="1:5">
      <c r="A247" s="10"/>
      <c r="B247" s="10"/>
      <c r="C247" s="10"/>
      <c r="D247" s="10"/>
      <c r="E247" s="10"/>
    </row>
  </sheetData>
  <mergeCells count="1">
    <mergeCell ref="A1:E1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18"/>
  <dimension ref="A1:E11"/>
  <sheetViews>
    <sheetView workbookViewId="0">
      <selection sqref="A1:E1"/>
    </sheetView>
  </sheetViews>
  <sheetFormatPr baseColWidth="10" defaultRowHeight="12.75"/>
  <cols>
    <col min="1" max="1" width="11.42578125" customWidth="1"/>
    <col min="2" max="2" width="21.5703125" bestFit="1" customWidth="1"/>
    <col min="3" max="3" width="15.5703125" customWidth="1"/>
    <col min="4" max="4" width="15.7109375" customWidth="1"/>
    <col min="5" max="5" width="16" customWidth="1"/>
  </cols>
  <sheetData>
    <row r="1" spans="1:5" ht="20.25" thickBot="1">
      <c r="A1" s="861" t="s">
        <v>187</v>
      </c>
      <c r="B1" s="862"/>
      <c r="C1" s="862"/>
      <c r="D1" s="862"/>
      <c r="E1" s="866"/>
    </row>
    <row r="4" spans="1:5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</row>
    <row r="5" spans="1:5">
      <c r="A5" s="3">
        <v>1971</v>
      </c>
      <c r="B5" s="4" t="s">
        <v>87</v>
      </c>
      <c r="C5" s="29" t="s">
        <v>31</v>
      </c>
      <c r="D5" s="6">
        <v>4</v>
      </c>
      <c r="E5" s="6"/>
    </row>
    <row r="6" spans="1:5">
      <c r="A6" s="3">
        <v>1972</v>
      </c>
      <c r="B6" s="4" t="s">
        <v>13</v>
      </c>
      <c r="C6" s="29" t="s">
        <v>181</v>
      </c>
      <c r="D6" s="6">
        <v>152</v>
      </c>
      <c r="E6" s="20">
        <v>26.53</v>
      </c>
    </row>
    <row r="8" spans="1:5">
      <c r="D8" s="8" t="s">
        <v>7</v>
      </c>
      <c r="E8" s="9">
        <f>E6</f>
        <v>26.53</v>
      </c>
    </row>
    <row r="10" spans="1:5">
      <c r="B10" s="379" t="s">
        <v>508</v>
      </c>
    </row>
    <row r="11" spans="1:5">
      <c r="B11" s="380" t="s">
        <v>509</v>
      </c>
    </row>
  </sheetData>
  <mergeCells count="1">
    <mergeCell ref="A1:E1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11"/>
  <dimension ref="A1:E16"/>
  <sheetViews>
    <sheetView workbookViewId="0">
      <selection activeCell="E14" sqref="E14"/>
    </sheetView>
  </sheetViews>
  <sheetFormatPr baseColWidth="10" defaultRowHeight="12.75"/>
  <cols>
    <col min="1" max="1" width="11.42578125" customWidth="1"/>
    <col min="2" max="2" width="21.5703125" bestFit="1" customWidth="1"/>
    <col min="3" max="3" width="15.5703125" customWidth="1"/>
    <col min="4" max="4" width="15.7109375" customWidth="1"/>
    <col min="5" max="5" width="16" customWidth="1"/>
  </cols>
  <sheetData>
    <row r="1" spans="1:5" ht="20.25" thickBot="1">
      <c r="A1" s="861" t="s">
        <v>186</v>
      </c>
      <c r="B1" s="862"/>
      <c r="C1" s="862"/>
      <c r="D1" s="862"/>
      <c r="E1" s="866"/>
    </row>
    <row r="4" spans="1:5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</row>
    <row r="5" spans="1:5">
      <c r="A5" s="3">
        <v>1971</v>
      </c>
      <c r="B5" s="4" t="s">
        <v>87</v>
      </c>
      <c r="C5" s="29" t="s">
        <v>31</v>
      </c>
      <c r="D5" s="6">
        <v>4</v>
      </c>
      <c r="E5" s="6"/>
    </row>
    <row r="6" spans="1:5">
      <c r="A6" s="3">
        <v>1972</v>
      </c>
      <c r="B6" s="4" t="s">
        <v>13</v>
      </c>
      <c r="C6" s="29" t="s">
        <v>181</v>
      </c>
      <c r="D6" s="6">
        <v>152</v>
      </c>
      <c r="E6" s="25">
        <v>26.66</v>
      </c>
    </row>
    <row r="7" spans="1:5">
      <c r="A7" s="3">
        <v>1974</v>
      </c>
      <c r="B7" s="4" t="s">
        <v>15</v>
      </c>
      <c r="C7" s="29" t="s">
        <v>182</v>
      </c>
      <c r="D7" s="6">
        <v>14</v>
      </c>
      <c r="E7" s="25">
        <v>28</v>
      </c>
    </row>
    <row r="8" spans="1:5">
      <c r="A8" s="3">
        <v>1975</v>
      </c>
      <c r="B8" s="4" t="s">
        <v>28</v>
      </c>
      <c r="C8" s="29" t="s">
        <v>24</v>
      </c>
      <c r="D8" s="6">
        <v>21</v>
      </c>
      <c r="E8" s="24">
        <v>27.53</v>
      </c>
    </row>
    <row r="9" spans="1:5">
      <c r="A9" s="3">
        <v>1976</v>
      </c>
      <c r="B9" s="4" t="s">
        <v>87</v>
      </c>
      <c r="C9" s="29" t="s">
        <v>6</v>
      </c>
      <c r="D9" s="6">
        <v>17</v>
      </c>
      <c r="E9" s="25">
        <v>28.13</v>
      </c>
    </row>
    <row r="10" spans="1:5">
      <c r="A10" s="3">
        <v>1977</v>
      </c>
      <c r="B10" s="4" t="s">
        <v>75</v>
      </c>
      <c r="C10" s="29" t="s">
        <v>183</v>
      </c>
      <c r="D10" s="19">
        <v>3</v>
      </c>
      <c r="E10" s="25">
        <v>28.37</v>
      </c>
    </row>
    <row r="11" spans="1:5">
      <c r="A11" s="3">
        <v>1977</v>
      </c>
      <c r="B11" s="4" t="s">
        <v>41</v>
      </c>
      <c r="C11" s="29" t="s">
        <v>73</v>
      </c>
      <c r="D11" s="18">
        <v>2</v>
      </c>
      <c r="E11" s="20">
        <v>28.8</v>
      </c>
    </row>
    <row r="13" spans="1:5">
      <c r="D13" s="39" t="s">
        <v>7</v>
      </c>
      <c r="E13" s="22">
        <f>SUM(E5:E11)/6</f>
        <v>27.915000000000003</v>
      </c>
    </row>
    <row r="15" spans="1:5">
      <c r="B15" s="379" t="s">
        <v>508</v>
      </c>
    </row>
    <row r="16" spans="1:5">
      <c r="B16" s="380" t="s">
        <v>509</v>
      </c>
    </row>
  </sheetData>
  <mergeCells count="1">
    <mergeCell ref="A1:E1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8"/>
  <dimension ref="A1:F234"/>
  <sheetViews>
    <sheetView workbookViewId="0">
      <selection activeCell="B10" sqref="B10"/>
    </sheetView>
  </sheetViews>
  <sheetFormatPr baseColWidth="10" defaultRowHeight="12.75"/>
  <cols>
    <col min="1" max="1" width="11.42578125" customWidth="1"/>
    <col min="2" max="2" width="22.85546875" customWidth="1"/>
    <col min="3" max="3" width="16.7109375" bestFit="1" customWidth="1"/>
  </cols>
  <sheetData>
    <row r="1" spans="1:6" ht="20.25" thickBot="1">
      <c r="A1" s="59" t="s">
        <v>196</v>
      </c>
      <c r="B1" s="60"/>
      <c r="C1" s="60"/>
      <c r="D1" s="60"/>
      <c r="E1" s="60"/>
      <c r="F1" s="62"/>
    </row>
    <row r="4" spans="1:6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309</v>
      </c>
    </row>
    <row r="5" spans="1:6">
      <c r="A5" s="3">
        <v>1992</v>
      </c>
      <c r="B5" s="4" t="s">
        <v>8</v>
      </c>
      <c r="C5" s="4" t="s">
        <v>9</v>
      </c>
      <c r="D5" s="11">
        <v>1</v>
      </c>
      <c r="E5" s="7">
        <v>28.83</v>
      </c>
      <c r="F5" s="55"/>
    </row>
    <row r="8" spans="1:6">
      <c r="D8" s="8" t="s">
        <v>7</v>
      </c>
      <c r="E8" s="9">
        <f>E5</f>
        <v>28.83</v>
      </c>
    </row>
    <row r="10" spans="1:6">
      <c r="A10" s="12" t="s">
        <v>10</v>
      </c>
      <c r="B10" s="13">
        <v>38487</v>
      </c>
    </row>
    <row r="12" spans="1:6">
      <c r="B12" s="379" t="s">
        <v>508</v>
      </c>
    </row>
    <row r="13" spans="1:6">
      <c r="B13" s="380" t="s">
        <v>509</v>
      </c>
    </row>
    <row r="36" spans="1:5">
      <c r="A36" s="10"/>
      <c r="B36" s="10"/>
      <c r="C36" s="10"/>
    </row>
    <row r="37" spans="1:5">
      <c r="A37" s="10"/>
      <c r="B37" s="10"/>
      <c r="C37" s="10"/>
      <c r="D37" s="10"/>
      <c r="E37" s="10"/>
    </row>
    <row r="38" spans="1:5">
      <c r="A38" s="10"/>
      <c r="B38" s="10"/>
      <c r="C38" s="10"/>
      <c r="D38" s="10"/>
      <c r="E38" s="10"/>
    </row>
    <row r="39" spans="1:5">
      <c r="A39" s="10"/>
      <c r="B39" s="10"/>
      <c r="C39" s="10"/>
      <c r="D39" s="10"/>
      <c r="E39" s="10"/>
    </row>
    <row r="40" spans="1:5">
      <c r="A40" s="10"/>
      <c r="B40" s="10"/>
      <c r="C40" s="10"/>
      <c r="D40" s="10"/>
      <c r="E40" s="10"/>
    </row>
    <row r="41" spans="1:5">
      <c r="A41" s="10"/>
      <c r="B41" s="10"/>
      <c r="C41" s="10"/>
      <c r="D41" s="10"/>
      <c r="E41" s="10"/>
    </row>
    <row r="42" spans="1:5">
      <c r="A42" s="10"/>
      <c r="B42" s="10"/>
      <c r="C42" s="10"/>
      <c r="D42" s="10"/>
      <c r="E42" s="10"/>
    </row>
    <row r="43" spans="1:5">
      <c r="A43" s="10"/>
      <c r="B43" s="10"/>
      <c r="C43" s="10"/>
      <c r="D43" s="10"/>
      <c r="E43" s="10"/>
    </row>
    <row r="45" spans="1:5">
      <c r="A45" s="10"/>
      <c r="B45" s="10"/>
      <c r="C45" s="10"/>
      <c r="D45" s="10"/>
      <c r="E45" s="10"/>
    </row>
    <row r="46" spans="1:5">
      <c r="A46" s="10"/>
      <c r="B46" s="10"/>
      <c r="C46" s="10"/>
      <c r="D46" s="10"/>
      <c r="E46" s="10"/>
    </row>
    <row r="47" spans="1:5">
      <c r="A47" s="10"/>
      <c r="B47" s="10"/>
      <c r="C47" s="10"/>
      <c r="D47" s="10"/>
      <c r="E47" s="10"/>
    </row>
    <row r="48" spans="1:5">
      <c r="A48" s="10"/>
      <c r="B48" s="10"/>
      <c r="C48" s="10"/>
      <c r="D48" s="10"/>
      <c r="E48" s="10"/>
    </row>
    <row r="49" spans="1:5">
      <c r="A49" s="10"/>
      <c r="B49" s="10"/>
      <c r="C49" s="10"/>
      <c r="D49" s="10"/>
      <c r="E49" s="10"/>
    </row>
    <row r="50" spans="1:5">
      <c r="A50" s="10"/>
      <c r="B50" s="10"/>
      <c r="C50" s="10"/>
      <c r="D50" s="10"/>
      <c r="E50" s="10"/>
    </row>
    <row r="51" spans="1:5">
      <c r="A51" s="10"/>
      <c r="B51" s="10"/>
      <c r="C51" s="10"/>
      <c r="D51" s="10"/>
      <c r="E51" s="10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>
      <c r="A54" s="10"/>
      <c r="B54" s="10"/>
      <c r="C54" s="10"/>
      <c r="D54" s="10"/>
      <c r="E54" s="10"/>
    </row>
    <row r="55" spans="1:5">
      <c r="A55" s="10"/>
      <c r="B55" s="10"/>
      <c r="C55" s="10"/>
      <c r="D55" s="10"/>
      <c r="E55" s="10"/>
    </row>
    <row r="56" spans="1:5">
      <c r="A56" s="10"/>
      <c r="B56" s="10"/>
      <c r="C56" s="10"/>
      <c r="D56" s="10"/>
      <c r="E56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59" spans="1:5">
      <c r="A59" s="10"/>
      <c r="B59" s="10"/>
      <c r="C59" s="10"/>
      <c r="D59" s="10"/>
      <c r="E59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7"/>
  <dimension ref="A1:G232"/>
  <sheetViews>
    <sheetView workbookViewId="0">
      <selection activeCell="E9" sqref="E9"/>
    </sheetView>
  </sheetViews>
  <sheetFormatPr baseColWidth="10" defaultRowHeight="12.75"/>
  <cols>
    <col min="1" max="1" width="11.42578125" customWidth="1"/>
    <col min="2" max="2" width="22.85546875" customWidth="1"/>
    <col min="3" max="3" width="16.7109375" bestFit="1" customWidth="1"/>
  </cols>
  <sheetData>
    <row r="1" spans="1:7" ht="20.25" thickBot="1">
      <c r="A1" s="59" t="s">
        <v>195</v>
      </c>
      <c r="B1" s="60"/>
      <c r="C1" s="60"/>
      <c r="D1" s="60"/>
      <c r="E1" s="60"/>
      <c r="F1" s="61"/>
      <c r="G1" s="62"/>
    </row>
    <row r="4" spans="1:7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222</v>
      </c>
      <c r="G4" s="1" t="s">
        <v>223</v>
      </c>
    </row>
    <row r="5" spans="1:7">
      <c r="A5" s="3">
        <v>2005</v>
      </c>
      <c r="B5" s="4" t="s">
        <v>5</v>
      </c>
      <c r="C5" s="5" t="s">
        <v>6</v>
      </c>
      <c r="D5" s="6">
        <v>11</v>
      </c>
      <c r="E5" s="7">
        <v>8.2100000000000009</v>
      </c>
      <c r="F5" s="56"/>
      <c r="G5" s="56" t="s">
        <v>268</v>
      </c>
    </row>
    <row r="6" spans="1:7">
      <c r="A6" s="3">
        <v>2005</v>
      </c>
      <c r="B6" s="4" t="s">
        <v>5</v>
      </c>
      <c r="C6" s="5" t="s">
        <v>6</v>
      </c>
      <c r="D6" s="6">
        <v>10</v>
      </c>
      <c r="E6" s="6">
        <v>7.51</v>
      </c>
      <c r="F6" s="56" t="s">
        <v>269</v>
      </c>
      <c r="G6" s="56"/>
    </row>
    <row r="8" spans="1:7">
      <c r="D8" s="8" t="s">
        <v>7</v>
      </c>
      <c r="E8" s="9">
        <f>SUM(E5:E6)/COUNT(E5:E6)</f>
        <v>7.86</v>
      </c>
    </row>
    <row r="9" spans="1:7">
      <c r="A9" s="12" t="s">
        <v>10</v>
      </c>
      <c r="B9" s="13">
        <v>38487</v>
      </c>
    </row>
    <row r="11" spans="1:7">
      <c r="B11" s="379" t="s">
        <v>508</v>
      </c>
    </row>
    <row r="12" spans="1:7">
      <c r="B12" s="380" t="s">
        <v>509</v>
      </c>
    </row>
    <row r="34" spans="1:5">
      <c r="A34" s="10"/>
      <c r="B34" s="10"/>
      <c r="C34" s="10"/>
    </row>
    <row r="35" spans="1:5">
      <c r="A35" s="10"/>
      <c r="B35" s="10"/>
      <c r="C35" s="10"/>
      <c r="D35" s="10"/>
      <c r="E35" s="10"/>
    </row>
    <row r="36" spans="1:5">
      <c r="A36" s="10"/>
      <c r="B36" s="10"/>
      <c r="C36" s="10"/>
      <c r="D36" s="10"/>
      <c r="E36" s="10"/>
    </row>
    <row r="37" spans="1:5">
      <c r="A37" s="10"/>
      <c r="B37" s="10"/>
      <c r="C37" s="10"/>
      <c r="D37" s="10"/>
      <c r="E37" s="10"/>
    </row>
    <row r="38" spans="1:5">
      <c r="A38" s="10"/>
      <c r="B38" s="10"/>
      <c r="C38" s="10"/>
      <c r="D38" s="10"/>
      <c r="E38" s="10"/>
    </row>
    <row r="39" spans="1:5">
      <c r="A39" s="10"/>
      <c r="B39" s="10"/>
      <c r="C39" s="10"/>
      <c r="D39" s="10"/>
      <c r="E39" s="10"/>
    </row>
    <row r="40" spans="1:5">
      <c r="A40" s="10"/>
      <c r="B40" s="10"/>
      <c r="C40" s="10"/>
      <c r="D40" s="10"/>
      <c r="E40" s="10"/>
    </row>
    <row r="41" spans="1:5">
      <c r="A41" s="10"/>
      <c r="B41" s="10"/>
      <c r="C41" s="10"/>
      <c r="D41" s="10"/>
      <c r="E41" s="10"/>
    </row>
    <row r="43" spans="1:5">
      <c r="A43" s="10"/>
      <c r="B43" s="10"/>
      <c r="C43" s="10"/>
      <c r="D43" s="10"/>
      <c r="E43" s="10"/>
    </row>
    <row r="44" spans="1:5">
      <c r="A44" s="10"/>
      <c r="B44" s="10"/>
      <c r="C44" s="10"/>
      <c r="D44" s="10"/>
      <c r="E44" s="10"/>
    </row>
    <row r="45" spans="1:5">
      <c r="A45" s="10"/>
      <c r="B45" s="10"/>
      <c r="C45" s="10"/>
      <c r="D45" s="10"/>
      <c r="E45" s="10"/>
    </row>
    <row r="46" spans="1:5">
      <c r="A46" s="10"/>
      <c r="B46" s="10"/>
      <c r="C46" s="10"/>
      <c r="D46" s="10"/>
      <c r="E46" s="10"/>
    </row>
    <row r="47" spans="1:5">
      <c r="A47" s="10"/>
      <c r="B47" s="10"/>
      <c r="C47" s="10"/>
      <c r="D47" s="10"/>
      <c r="E47" s="10"/>
    </row>
    <row r="48" spans="1:5">
      <c r="A48" s="10"/>
      <c r="B48" s="10"/>
      <c r="C48" s="10"/>
      <c r="D48" s="10"/>
      <c r="E48" s="10"/>
    </row>
    <row r="49" spans="1:5">
      <c r="A49" s="10"/>
      <c r="B49" s="10"/>
      <c r="C49" s="10"/>
      <c r="D49" s="10"/>
      <c r="E49" s="10"/>
    </row>
    <row r="50" spans="1:5">
      <c r="A50" s="10"/>
      <c r="B50" s="10"/>
      <c r="C50" s="10"/>
      <c r="D50" s="10"/>
      <c r="E50" s="10"/>
    </row>
    <row r="51" spans="1:5">
      <c r="A51" s="10"/>
      <c r="B51" s="10"/>
      <c r="C51" s="10"/>
      <c r="D51" s="10"/>
      <c r="E51" s="10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>
      <c r="A54" s="10"/>
      <c r="B54" s="10"/>
      <c r="C54" s="10"/>
      <c r="D54" s="10"/>
      <c r="E54" s="10"/>
    </row>
    <row r="55" spans="1:5">
      <c r="A55" s="10"/>
      <c r="B55" s="10"/>
      <c r="C55" s="10"/>
      <c r="D55" s="10"/>
      <c r="E55" s="10"/>
    </row>
    <row r="56" spans="1:5">
      <c r="A56" s="10"/>
      <c r="B56" s="10"/>
      <c r="C56" s="10"/>
      <c r="D56" s="10"/>
      <c r="E56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59" spans="1:5">
      <c r="A59" s="10"/>
      <c r="B59" s="10"/>
      <c r="C59" s="10"/>
      <c r="D59" s="10"/>
      <c r="E59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C226"/>
  <sheetViews>
    <sheetView topLeftCell="A146" zoomScale="85" workbookViewId="0">
      <selection activeCell="A142" sqref="A142:H142"/>
    </sheetView>
  </sheetViews>
  <sheetFormatPr baseColWidth="10" defaultRowHeight="12.75"/>
  <cols>
    <col min="1" max="1" width="9.85546875" bestFit="1" customWidth="1"/>
    <col min="2" max="2" width="6.140625" bestFit="1" customWidth="1"/>
    <col min="3" max="3" width="21" bestFit="1" customWidth="1"/>
    <col min="4" max="4" width="19.42578125" bestFit="1" customWidth="1"/>
    <col min="5" max="5" width="5.5703125" bestFit="1" customWidth="1"/>
    <col min="6" max="6" width="9" bestFit="1" customWidth="1"/>
    <col min="7" max="7" width="7.42578125" bestFit="1" customWidth="1"/>
    <col min="8" max="8" width="18.140625" bestFit="1" customWidth="1"/>
    <col min="9" max="9" width="7.28515625" bestFit="1" customWidth="1"/>
    <col min="10" max="10" width="5.140625" bestFit="1" customWidth="1"/>
    <col min="11" max="11" width="5.140625" customWidth="1"/>
    <col min="12" max="12" width="5.28515625" customWidth="1"/>
    <col min="13" max="13" width="6.140625" bestFit="1" customWidth="1"/>
    <col min="14" max="14" width="5.7109375" bestFit="1" customWidth="1"/>
    <col min="15" max="15" width="5.5703125" bestFit="1" customWidth="1"/>
    <col min="16" max="16" width="5.7109375" bestFit="1" customWidth="1"/>
    <col min="17" max="17" width="6.140625" bestFit="1" customWidth="1"/>
    <col min="18" max="18" width="6.7109375" bestFit="1" customWidth="1"/>
    <col min="19" max="19" width="6.28515625" bestFit="1" customWidth="1"/>
    <col min="20" max="20" width="6.140625" bestFit="1" customWidth="1"/>
    <col min="21" max="21" width="5.85546875" bestFit="1" customWidth="1"/>
    <col min="22" max="22" width="5.7109375" bestFit="1" customWidth="1"/>
    <col min="23" max="24" width="6.140625" bestFit="1" customWidth="1"/>
    <col min="25" max="25" width="5.140625" bestFit="1" customWidth="1"/>
    <col min="26" max="26" width="4.7109375" bestFit="1" customWidth="1"/>
    <col min="27" max="27" width="6.140625" customWidth="1"/>
    <col min="28" max="28" width="5.140625" bestFit="1" customWidth="1"/>
    <col min="29" max="29" width="17.85546875" bestFit="1" customWidth="1"/>
  </cols>
  <sheetData>
    <row r="1" spans="1:29">
      <c r="A1" s="800"/>
      <c r="B1" s="802" t="s">
        <v>379</v>
      </c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2"/>
    </row>
    <row r="2" spans="1:29" ht="13.5" thickBot="1">
      <c r="A2" s="801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4"/>
    </row>
    <row r="4" spans="1:29">
      <c r="A4" s="706" t="s">
        <v>381</v>
      </c>
      <c r="B4" s="86" t="s">
        <v>0</v>
      </c>
      <c r="C4" s="87" t="s">
        <v>1</v>
      </c>
      <c r="D4" s="87" t="s">
        <v>2</v>
      </c>
      <c r="E4" s="30" t="s">
        <v>3</v>
      </c>
      <c r="F4" s="30" t="s">
        <v>4</v>
      </c>
      <c r="G4" s="30" t="s">
        <v>4</v>
      </c>
      <c r="H4" s="30" t="s">
        <v>164</v>
      </c>
      <c r="I4" s="30" t="s">
        <v>376</v>
      </c>
      <c r="J4" s="30"/>
      <c r="K4" s="30"/>
      <c r="L4" s="30"/>
      <c r="M4" s="30" t="s">
        <v>150</v>
      </c>
      <c r="N4" s="30" t="s">
        <v>189</v>
      </c>
      <c r="O4" s="30" t="s">
        <v>190</v>
      </c>
      <c r="P4" s="30" t="s">
        <v>355</v>
      </c>
      <c r="Q4" s="30" t="s">
        <v>152</v>
      </c>
      <c r="R4" s="30" t="s">
        <v>131</v>
      </c>
      <c r="S4" s="30" t="s">
        <v>161</v>
      </c>
      <c r="T4" s="30" t="s">
        <v>147</v>
      </c>
      <c r="U4" s="30" t="s">
        <v>129</v>
      </c>
      <c r="V4" s="30" t="s">
        <v>149</v>
      </c>
      <c r="W4" s="30" t="s">
        <v>127</v>
      </c>
      <c r="X4" s="30" t="s">
        <v>324</v>
      </c>
      <c r="Y4" s="30" t="s">
        <v>141</v>
      </c>
      <c r="Z4" s="30" t="s">
        <v>335</v>
      </c>
      <c r="AA4" s="30" t="s">
        <v>162</v>
      </c>
      <c r="AB4" s="30" t="s">
        <v>336</v>
      </c>
      <c r="AC4" s="30" t="s">
        <v>164</v>
      </c>
    </row>
    <row r="5" spans="1:29">
      <c r="A5" s="112" t="s">
        <v>382</v>
      </c>
      <c r="B5" s="88"/>
      <c r="C5" s="89"/>
      <c r="D5" s="89"/>
      <c r="E5" s="41"/>
      <c r="F5" s="41" t="s">
        <v>337</v>
      </c>
      <c r="G5" s="41" t="s">
        <v>338</v>
      </c>
      <c r="H5" s="9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90"/>
      <c r="Y5" s="90"/>
      <c r="Z5" s="90"/>
      <c r="AA5" s="90"/>
      <c r="AB5" s="90"/>
      <c r="AC5" s="90"/>
    </row>
    <row r="6" spans="1:29">
      <c r="A6" s="56">
        <v>1</v>
      </c>
      <c r="B6" s="91">
        <v>1924</v>
      </c>
      <c r="C6" s="92" t="s">
        <v>15</v>
      </c>
      <c r="D6" s="92" t="s">
        <v>29</v>
      </c>
      <c r="E6" s="6">
        <v>9</v>
      </c>
      <c r="F6" s="6"/>
      <c r="G6" s="707">
        <v>142.38</v>
      </c>
      <c r="H6" s="93" t="s">
        <v>358</v>
      </c>
      <c r="I6" s="24">
        <v>46.5</v>
      </c>
      <c r="J6" s="24"/>
      <c r="K6" s="24"/>
      <c r="L6" s="24"/>
      <c r="M6" s="24"/>
      <c r="N6" s="24">
        <v>46.125</v>
      </c>
      <c r="O6" s="24"/>
      <c r="P6" s="24"/>
      <c r="Q6" s="24"/>
      <c r="R6" s="24"/>
      <c r="S6" s="24">
        <v>49.75</v>
      </c>
      <c r="T6" s="24"/>
      <c r="U6" s="6"/>
      <c r="V6" s="6"/>
      <c r="W6" s="6"/>
      <c r="X6" s="93"/>
      <c r="Y6" s="93"/>
      <c r="Z6" s="93"/>
      <c r="AA6" s="93">
        <v>49.75</v>
      </c>
      <c r="AB6" s="93"/>
      <c r="AC6" s="93" t="s">
        <v>358</v>
      </c>
    </row>
    <row r="7" spans="1:29" hidden="1">
      <c r="A7" s="56"/>
      <c r="B7" s="94">
        <v>1925</v>
      </c>
      <c r="C7" s="95" t="s">
        <v>343</v>
      </c>
      <c r="D7" s="95"/>
      <c r="E7" s="6"/>
      <c r="F7" s="6"/>
      <c r="G7" s="24"/>
      <c r="H7" s="93" t="s">
        <v>368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6"/>
      <c r="V7" s="6"/>
      <c r="W7" s="6"/>
      <c r="X7" s="93"/>
      <c r="Y7" s="93"/>
      <c r="Z7" s="93"/>
      <c r="AA7" s="93"/>
      <c r="AB7" s="93"/>
      <c r="AC7" s="93" t="s">
        <v>368</v>
      </c>
    </row>
    <row r="8" spans="1:29" hidden="1">
      <c r="A8" s="56"/>
      <c r="B8" s="94">
        <v>1926</v>
      </c>
      <c r="C8" s="95" t="s">
        <v>343</v>
      </c>
      <c r="D8" s="95"/>
      <c r="E8" s="6"/>
      <c r="F8" s="6"/>
      <c r="G8" s="24"/>
      <c r="H8" s="93" t="s">
        <v>368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"/>
      <c r="V8" s="6"/>
      <c r="W8" s="6"/>
      <c r="X8" s="93"/>
      <c r="Y8" s="93"/>
      <c r="Z8" s="93"/>
      <c r="AA8" s="93"/>
      <c r="AB8" s="93"/>
      <c r="AC8" s="93" t="s">
        <v>368</v>
      </c>
    </row>
    <row r="9" spans="1:29">
      <c r="A9" s="56">
        <v>2</v>
      </c>
      <c r="B9" s="91">
        <v>1927</v>
      </c>
      <c r="C9" s="513" t="s">
        <v>28</v>
      </c>
      <c r="D9" s="96" t="s">
        <v>350</v>
      </c>
      <c r="E9" s="6">
        <v>5</v>
      </c>
      <c r="F9" s="6"/>
      <c r="G9" s="24">
        <v>139.30000000000001</v>
      </c>
      <c r="H9" s="93" t="s">
        <v>368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3"/>
      <c r="Y9" s="93"/>
      <c r="Z9" s="93"/>
      <c r="AA9" s="93"/>
      <c r="AB9" s="93"/>
      <c r="AC9" s="93" t="s">
        <v>368</v>
      </c>
    </row>
    <row r="10" spans="1:29" hidden="1">
      <c r="A10" s="56"/>
      <c r="B10" s="94">
        <v>1928</v>
      </c>
      <c r="C10" s="95" t="s">
        <v>343</v>
      </c>
      <c r="D10" s="95"/>
      <c r="E10" s="6"/>
      <c r="F10" s="6"/>
      <c r="G10" s="24"/>
      <c r="H10" s="93" t="s">
        <v>359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3"/>
      <c r="Y10" s="93"/>
      <c r="Z10" s="93"/>
      <c r="AA10" s="93"/>
      <c r="AB10" s="93"/>
      <c r="AC10" s="93" t="s">
        <v>359</v>
      </c>
    </row>
    <row r="11" spans="1:29">
      <c r="A11" s="56">
        <v>3</v>
      </c>
      <c r="B11" s="91">
        <v>1929</v>
      </c>
      <c r="C11" s="92" t="s">
        <v>15</v>
      </c>
      <c r="D11" s="92" t="s">
        <v>6</v>
      </c>
      <c r="E11" s="6">
        <v>10</v>
      </c>
      <c r="F11" s="6"/>
      <c r="G11" s="707">
        <v>142.41</v>
      </c>
      <c r="H11" s="93" t="s">
        <v>359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3"/>
      <c r="Y11" s="93"/>
      <c r="Z11" s="93"/>
      <c r="AA11" s="93"/>
      <c r="AB11" s="93"/>
      <c r="AC11" s="93" t="s">
        <v>359</v>
      </c>
    </row>
    <row r="12" spans="1:29">
      <c r="A12" s="56">
        <v>4</v>
      </c>
      <c r="B12" s="91">
        <v>1930</v>
      </c>
      <c r="C12" s="97" t="s">
        <v>87</v>
      </c>
      <c r="D12" s="97" t="s">
        <v>350</v>
      </c>
      <c r="E12" s="6">
        <v>5</v>
      </c>
      <c r="F12" s="6"/>
      <c r="G12" s="24">
        <v>139.38</v>
      </c>
      <c r="H12" s="93" t="s">
        <v>359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3"/>
      <c r="Y12" s="93"/>
      <c r="Z12" s="93"/>
      <c r="AA12" s="93"/>
      <c r="AB12" s="93"/>
      <c r="AC12" s="93" t="s">
        <v>359</v>
      </c>
    </row>
    <row r="13" spans="1:29">
      <c r="A13" s="56">
        <v>5</v>
      </c>
      <c r="B13" s="91">
        <v>1931</v>
      </c>
      <c r="C13" s="513" t="s">
        <v>28</v>
      </c>
      <c r="D13" s="96" t="s">
        <v>351</v>
      </c>
      <c r="E13" s="6">
        <v>9</v>
      </c>
      <c r="F13" s="6"/>
      <c r="G13" s="24">
        <v>139.5</v>
      </c>
      <c r="H13" s="93" t="s">
        <v>359</v>
      </c>
      <c r="I13" s="24">
        <v>47</v>
      </c>
      <c r="J13" s="24"/>
      <c r="K13" s="24"/>
      <c r="L13" s="24"/>
      <c r="M13" s="24"/>
      <c r="N13" s="24">
        <v>45</v>
      </c>
      <c r="O13" s="24"/>
      <c r="P13" s="24"/>
      <c r="Q13" s="24"/>
      <c r="R13" s="24"/>
      <c r="S13" s="24"/>
      <c r="T13" s="24">
        <v>47.5</v>
      </c>
      <c r="U13" s="6"/>
      <c r="V13" s="6"/>
      <c r="W13" s="6"/>
      <c r="X13" s="93"/>
      <c r="Y13" s="93"/>
      <c r="Z13" s="93"/>
      <c r="AA13" s="93"/>
      <c r="AB13" s="93"/>
      <c r="AC13" s="93" t="s">
        <v>359</v>
      </c>
    </row>
    <row r="14" spans="1:29" hidden="1">
      <c r="A14" s="56"/>
      <c r="B14" s="94">
        <v>1932</v>
      </c>
      <c r="C14" s="95" t="s">
        <v>343</v>
      </c>
      <c r="D14" s="95"/>
      <c r="E14" s="6"/>
      <c r="F14" s="6"/>
      <c r="G14" s="24"/>
      <c r="H14" s="93" t="s">
        <v>359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6"/>
      <c r="V14" s="6"/>
      <c r="W14" s="6"/>
      <c r="X14" s="93"/>
      <c r="Y14" s="93"/>
      <c r="Z14" s="93"/>
      <c r="AA14" s="93"/>
      <c r="AB14" s="93"/>
      <c r="AC14" s="93" t="s">
        <v>359</v>
      </c>
    </row>
    <row r="15" spans="1:29">
      <c r="A15" s="56">
        <v>6</v>
      </c>
      <c r="B15" s="91">
        <v>1933</v>
      </c>
      <c r="C15" s="92" t="s">
        <v>15</v>
      </c>
      <c r="D15" s="92" t="s">
        <v>24</v>
      </c>
      <c r="E15" s="6">
        <v>11</v>
      </c>
      <c r="F15" s="6"/>
      <c r="G15" s="24">
        <v>139.15</v>
      </c>
      <c r="H15" s="93" t="s">
        <v>359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93"/>
      <c r="Y15" s="93"/>
      <c r="Z15" s="93"/>
      <c r="AA15" s="93"/>
      <c r="AB15" s="93"/>
      <c r="AC15" s="93" t="s">
        <v>359</v>
      </c>
    </row>
    <row r="16" spans="1:29">
      <c r="A16" s="56">
        <v>7</v>
      </c>
      <c r="B16" s="91">
        <v>1934</v>
      </c>
      <c r="C16" s="97" t="s">
        <v>87</v>
      </c>
      <c r="D16" s="97" t="s">
        <v>342</v>
      </c>
      <c r="E16" s="6">
        <v>6</v>
      </c>
      <c r="F16" s="6"/>
      <c r="G16" s="707">
        <v>143.1</v>
      </c>
      <c r="H16" s="93" t="s">
        <v>359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93"/>
      <c r="Y16" s="93"/>
      <c r="Z16" s="93"/>
      <c r="AA16" s="93"/>
      <c r="AB16" s="93"/>
      <c r="AC16" s="93" t="s">
        <v>359</v>
      </c>
    </row>
    <row r="17" spans="1:29" hidden="1">
      <c r="A17" s="56"/>
      <c r="B17" s="94">
        <v>1935</v>
      </c>
      <c r="C17" s="95" t="s">
        <v>343</v>
      </c>
      <c r="D17" s="95"/>
      <c r="E17" s="6"/>
      <c r="F17" s="6"/>
      <c r="G17" s="24"/>
      <c r="H17" s="93" t="s">
        <v>359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6"/>
      <c r="V17" s="6"/>
      <c r="W17" s="6"/>
      <c r="X17" s="93"/>
      <c r="Y17" s="93"/>
      <c r="Z17" s="93"/>
      <c r="AA17" s="93"/>
      <c r="AB17" s="93"/>
      <c r="AC17" s="93" t="s">
        <v>359</v>
      </c>
    </row>
    <row r="18" spans="1:29">
      <c r="A18" s="56">
        <v>8</v>
      </c>
      <c r="B18" s="91">
        <v>1936</v>
      </c>
      <c r="C18" s="98" t="s">
        <v>13</v>
      </c>
      <c r="D18" s="98" t="s">
        <v>25</v>
      </c>
      <c r="E18" s="6">
        <v>46</v>
      </c>
      <c r="F18" s="6"/>
      <c r="G18" s="24">
        <v>143</v>
      </c>
      <c r="H18" s="93" t="s">
        <v>359</v>
      </c>
      <c r="I18" s="24">
        <v>47.5</v>
      </c>
      <c r="J18" s="24"/>
      <c r="K18" s="24"/>
      <c r="L18" s="24"/>
      <c r="M18" s="24"/>
      <c r="N18" s="24">
        <v>47</v>
      </c>
      <c r="O18" s="24"/>
      <c r="P18" s="24"/>
      <c r="Q18" s="24"/>
      <c r="R18" s="24"/>
      <c r="S18" s="24"/>
      <c r="T18" s="24">
        <v>48.5</v>
      </c>
      <c r="U18" s="6"/>
      <c r="V18" s="6"/>
      <c r="W18" s="6"/>
      <c r="X18" s="93"/>
      <c r="Y18" s="93"/>
      <c r="Z18" s="93"/>
      <c r="AA18" s="93"/>
      <c r="AB18" s="93"/>
      <c r="AC18" s="93" t="s">
        <v>359</v>
      </c>
    </row>
    <row r="19" spans="1:29">
      <c r="A19" s="56">
        <v>9</v>
      </c>
      <c r="B19" s="91">
        <v>1937</v>
      </c>
      <c r="C19" s="92" t="s">
        <v>15</v>
      </c>
      <c r="D19" s="92" t="s">
        <v>56</v>
      </c>
      <c r="E19" s="6">
        <v>12</v>
      </c>
      <c r="F19" s="6"/>
      <c r="G19" s="24">
        <v>142.1</v>
      </c>
      <c r="H19" s="93" t="s">
        <v>369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93"/>
      <c r="Y19" s="93"/>
      <c r="Z19" s="93"/>
      <c r="AA19" s="93"/>
      <c r="AB19" s="93"/>
      <c r="AC19" s="93" t="s">
        <v>369</v>
      </c>
    </row>
    <row r="20" spans="1:29">
      <c r="A20" s="56">
        <v>10</v>
      </c>
      <c r="B20" s="91">
        <v>1938</v>
      </c>
      <c r="C20" s="97" t="s">
        <v>87</v>
      </c>
      <c r="D20" s="97" t="s">
        <v>31</v>
      </c>
      <c r="E20" s="6">
        <v>8</v>
      </c>
      <c r="F20" s="6"/>
      <c r="G20" s="24">
        <v>142.65</v>
      </c>
      <c r="H20" s="93" t="s">
        <v>369</v>
      </c>
      <c r="I20" s="24">
        <v>46.5</v>
      </c>
      <c r="J20" s="24"/>
      <c r="K20" s="24"/>
      <c r="L20" s="24"/>
      <c r="M20" s="24"/>
      <c r="N20" s="24">
        <v>48</v>
      </c>
      <c r="O20" s="24"/>
      <c r="P20" s="24"/>
      <c r="Q20" s="24"/>
      <c r="R20" s="24"/>
      <c r="S20" s="24"/>
      <c r="T20" s="24">
        <v>48.15</v>
      </c>
      <c r="U20" s="6"/>
      <c r="V20" s="6"/>
      <c r="W20" s="6"/>
      <c r="X20" s="93"/>
      <c r="Y20" s="93"/>
      <c r="Z20" s="93"/>
      <c r="AA20" s="93"/>
      <c r="AB20" s="93"/>
      <c r="AC20" s="93" t="s">
        <v>369</v>
      </c>
    </row>
    <row r="21" spans="1:29" hidden="1">
      <c r="A21" s="56"/>
      <c r="B21" s="94">
        <v>1939</v>
      </c>
      <c r="C21" s="95" t="s">
        <v>28</v>
      </c>
      <c r="D21" s="95" t="s">
        <v>6</v>
      </c>
      <c r="E21" s="6"/>
      <c r="F21" s="99" t="s">
        <v>375</v>
      </c>
      <c r="G21" s="24"/>
      <c r="H21" s="93" t="s">
        <v>370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6"/>
      <c r="V21" s="6"/>
      <c r="W21" s="6"/>
      <c r="X21" s="93"/>
      <c r="Y21" s="93"/>
      <c r="Z21" s="93"/>
      <c r="AA21" s="93"/>
      <c r="AB21" s="93"/>
      <c r="AC21" s="93" t="s">
        <v>370</v>
      </c>
    </row>
    <row r="22" spans="1:29" hidden="1">
      <c r="A22" s="56"/>
      <c r="B22" s="94">
        <v>1940</v>
      </c>
      <c r="C22" s="95" t="s">
        <v>343</v>
      </c>
      <c r="D22" s="95"/>
      <c r="E22" s="6"/>
      <c r="F22" s="6"/>
      <c r="G22" s="24"/>
      <c r="H22" s="93" t="s">
        <v>370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6"/>
      <c r="V22" s="6"/>
      <c r="W22" s="6"/>
      <c r="X22" s="93"/>
      <c r="Y22" s="93"/>
      <c r="Z22" s="93"/>
      <c r="AA22" s="93"/>
      <c r="AB22" s="93"/>
      <c r="AC22" s="93" t="s">
        <v>370</v>
      </c>
    </row>
    <row r="23" spans="1:29" hidden="1">
      <c r="A23" s="56"/>
      <c r="B23" s="94">
        <v>1941</v>
      </c>
      <c r="C23" s="95" t="s">
        <v>343</v>
      </c>
      <c r="D23" s="95"/>
      <c r="E23" s="6"/>
      <c r="F23" s="6"/>
      <c r="G23" s="24"/>
      <c r="H23" s="93" t="s">
        <v>371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6"/>
      <c r="V23" s="6"/>
      <c r="W23" s="6"/>
      <c r="X23" s="93"/>
      <c r="Y23" s="93"/>
      <c r="Z23" s="93"/>
      <c r="AA23" s="93"/>
      <c r="AB23" s="93"/>
      <c r="AC23" s="93" t="s">
        <v>371</v>
      </c>
    </row>
    <row r="24" spans="1:29">
      <c r="A24" s="56">
        <v>11</v>
      </c>
      <c r="B24" s="91">
        <v>1942</v>
      </c>
      <c r="C24" s="97" t="s">
        <v>87</v>
      </c>
      <c r="D24" s="97" t="s">
        <v>115</v>
      </c>
      <c r="E24" s="6">
        <v>12</v>
      </c>
      <c r="F24" s="6"/>
      <c r="G24" s="24">
        <v>142.75</v>
      </c>
      <c r="H24" s="93" t="s">
        <v>377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93"/>
      <c r="Y24" s="93"/>
      <c r="Z24" s="93"/>
      <c r="AA24" s="93"/>
      <c r="AB24" s="93"/>
      <c r="AC24" s="93" t="s">
        <v>377</v>
      </c>
    </row>
    <row r="25" spans="1:29" hidden="1">
      <c r="A25" s="56"/>
      <c r="B25" s="94">
        <v>1943</v>
      </c>
      <c r="C25" s="95" t="s">
        <v>343</v>
      </c>
      <c r="D25" s="95"/>
      <c r="E25" s="6"/>
      <c r="F25" s="6"/>
      <c r="G25" s="24"/>
      <c r="H25" s="93" t="s">
        <v>372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6"/>
      <c r="V25" s="6"/>
      <c r="W25" s="6"/>
      <c r="X25" s="93"/>
      <c r="Y25" s="93"/>
      <c r="Z25" s="93"/>
      <c r="AA25" s="93"/>
      <c r="AB25" s="93"/>
      <c r="AC25" s="93" t="s">
        <v>372</v>
      </c>
    </row>
    <row r="26" spans="1:29">
      <c r="A26" s="56">
        <v>12</v>
      </c>
      <c r="B26" s="91">
        <v>1944</v>
      </c>
      <c r="C26" s="92" t="s">
        <v>15</v>
      </c>
      <c r="D26" s="92" t="s">
        <v>352</v>
      </c>
      <c r="E26" s="6">
        <v>5</v>
      </c>
      <c r="F26" s="6"/>
      <c r="G26" s="24">
        <v>141.5</v>
      </c>
      <c r="H26" s="93" t="s">
        <v>373</v>
      </c>
      <c r="I26" s="24">
        <v>48</v>
      </c>
      <c r="J26" s="24"/>
      <c r="K26" s="24"/>
      <c r="L26" s="24"/>
      <c r="M26" s="24"/>
      <c r="N26" s="24">
        <v>46.5</v>
      </c>
      <c r="O26" s="24"/>
      <c r="P26" s="24"/>
      <c r="Q26" s="24"/>
      <c r="R26" s="24"/>
      <c r="S26" s="24"/>
      <c r="T26" s="24">
        <v>47</v>
      </c>
      <c r="U26" s="6"/>
      <c r="V26" s="6"/>
      <c r="W26" s="6"/>
      <c r="X26" s="93"/>
      <c r="Y26" s="93"/>
      <c r="Z26" s="93"/>
      <c r="AA26" s="93"/>
      <c r="AB26" s="93"/>
      <c r="AC26" s="93" t="s">
        <v>373</v>
      </c>
    </row>
    <row r="27" spans="1:29" hidden="1">
      <c r="A27" s="56"/>
      <c r="B27" s="94">
        <v>1945</v>
      </c>
      <c r="C27" s="95" t="s">
        <v>378</v>
      </c>
      <c r="D27" s="95" t="s">
        <v>353</v>
      </c>
      <c r="E27" s="6"/>
      <c r="F27" s="99" t="s">
        <v>375</v>
      </c>
      <c r="G27" s="24"/>
      <c r="H27" s="93" t="s">
        <v>373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6"/>
      <c r="V27" s="6"/>
      <c r="W27" s="6"/>
      <c r="X27" s="93"/>
      <c r="Y27" s="93"/>
      <c r="Z27" s="93"/>
      <c r="AA27" s="93"/>
      <c r="AB27" s="93"/>
      <c r="AC27" s="93" t="s">
        <v>373</v>
      </c>
    </row>
    <row r="28" spans="1:29">
      <c r="A28" s="56">
        <v>13</v>
      </c>
      <c r="B28" s="91">
        <v>1946</v>
      </c>
      <c r="C28" s="97" t="s">
        <v>87</v>
      </c>
      <c r="D28" s="97" t="s">
        <v>44</v>
      </c>
      <c r="E28" s="6">
        <v>12</v>
      </c>
      <c r="F28" s="6"/>
      <c r="G28" s="24">
        <v>141.1</v>
      </c>
      <c r="H28" s="93" t="s">
        <v>360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93"/>
      <c r="Y28" s="93"/>
      <c r="Z28" s="93"/>
      <c r="AA28" s="93"/>
      <c r="AB28" s="93"/>
      <c r="AC28" s="93" t="s">
        <v>360</v>
      </c>
    </row>
    <row r="29" spans="1:29">
      <c r="A29" s="56">
        <v>14</v>
      </c>
      <c r="B29" s="91">
        <v>1947</v>
      </c>
      <c r="C29" s="98" t="s">
        <v>13</v>
      </c>
      <c r="D29" s="98" t="s">
        <v>53</v>
      </c>
      <c r="E29" s="6">
        <v>100</v>
      </c>
      <c r="F29" s="6"/>
      <c r="G29" s="707">
        <v>143.55000000000001</v>
      </c>
      <c r="H29" s="93" t="s">
        <v>360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93"/>
      <c r="Y29" s="93"/>
      <c r="Z29" s="93"/>
      <c r="AA29" s="93"/>
      <c r="AB29" s="93"/>
      <c r="AC29" s="93" t="s">
        <v>360</v>
      </c>
    </row>
    <row r="30" spans="1:29">
      <c r="A30" s="56">
        <v>15</v>
      </c>
      <c r="B30" s="91">
        <v>1948</v>
      </c>
      <c r="C30" s="92" t="s">
        <v>15</v>
      </c>
      <c r="D30" s="92" t="s">
        <v>24</v>
      </c>
      <c r="E30" s="6">
        <v>5</v>
      </c>
      <c r="F30" s="6"/>
      <c r="G30" s="24">
        <v>143.05000000000001</v>
      </c>
      <c r="H30" s="93" t="s">
        <v>360</v>
      </c>
      <c r="I30" s="24">
        <v>46.5</v>
      </c>
      <c r="J30" s="24"/>
      <c r="K30" s="24"/>
      <c r="L30" s="24"/>
      <c r="M30" s="24"/>
      <c r="N30" s="24">
        <v>47.6</v>
      </c>
      <c r="O30" s="24"/>
      <c r="P30" s="24"/>
      <c r="Q30" s="24"/>
      <c r="R30" s="24"/>
      <c r="S30" s="24"/>
      <c r="T30" s="24">
        <v>48.95</v>
      </c>
      <c r="U30" s="6"/>
      <c r="V30" s="6"/>
      <c r="W30" s="6"/>
      <c r="X30" s="93"/>
      <c r="Y30" s="93"/>
      <c r="Z30" s="93"/>
      <c r="AA30" s="93"/>
      <c r="AB30" s="93"/>
      <c r="AC30" s="93" t="s">
        <v>360</v>
      </c>
    </row>
    <row r="31" spans="1:29">
      <c r="A31" s="56">
        <v>16</v>
      </c>
      <c r="B31" s="91">
        <v>1949</v>
      </c>
      <c r="C31" s="513" t="s">
        <v>28</v>
      </c>
      <c r="D31" s="96" t="s">
        <v>62</v>
      </c>
      <c r="E31" s="18">
        <v>2</v>
      </c>
      <c r="F31" s="6"/>
      <c r="G31" s="707">
        <v>144.63</v>
      </c>
      <c r="H31" s="93" t="s">
        <v>172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93"/>
      <c r="Y31" s="93"/>
      <c r="Z31" s="93"/>
      <c r="AA31" s="93"/>
      <c r="AB31" s="93"/>
      <c r="AC31" s="93" t="s">
        <v>172</v>
      </c>
    </row>
    <row r="32" spans="1:29">
      <c r="A32" s="56">
        <v>17</v>
      </c>
      <c r="B32" s="91">
        <v>1950</v>
      </c>
      <c r="C32" s="97" t="s">
        <v>87</v>
      </c>
      <c r="D32" s="97" t="s">
        <v>31</v>
      </c>
      <c r="E32" s="6">
        <v>6</v>
      </c>
      <c r="F32" s="6"/>
      <c r="G32" s="24">
        <v>143.44</v>
      </c>
      <c r="H32" s="93" t="s">
        <v>172</v>
      </c>
      <c r="I32" s="24">
        <v>47.7</v>
      </c>
      <c r="J32" s="24"/>
      <c r="K32" s="24"/>
      <c r="L32" s="24"/>
      <c r="M32" s="24"/>
      <c r="N32" s="24">
        <v>47.74</v>
      </c>
      <c r="O32" s="24"/>
      <c r="P32" s="24"/>
      <c r="Q32" s="24"/>
      <c r="R32" s="24"/>
      <c r="S32" s="24"/>
      <c r="T32" s="24">
        <v>48</v>
      </c>
      <c r="U32" s="6"/>
      <c r="V32" s="6"/>
      <c r="W32" s="6"/>
      <c r="X32" s="93"/>
      <c r="Y32" s="93"/>
      <c r="Z32" s="93"/>
      <c r="AA32" s="93"/>
      <c r="AB32" s="93"/>
      <c r="AC32" s="93" t="s">
        <v>172</v>
      </c>
    </row>
    <row r="33" spans="1:29">
      <c r="A33" s="56">
        <v>18</v>
      </c>
      <c r="B33" s="91">
        <v>1951</v>
      </c>
      <c r="C33" s="98" t="s">
        <v>13</v>
      </c>
      <c r="D33" s="98" t="s">
        <v>345</v>
      </c>
      <c r="E33" s="6">
        <v>148</v>
      </c>
      <c r="F33" s="6"/>
      <c r="G33" s="24">
        <v>141.97</v>
      </c>
      <c r="H33" s="93" t="s">
        <v>172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93"/>
      <c r="Y33" s="93"/>
      <c r="Z33" s="93"/>
      <c r="AA33" s="93"/>
      <c r="AB33" s="93"/>
      <c r="AC33" s="93" t="s">
        <v>172</v>
      </c>
    </row>
    <row r="34" spans="1:29">
      <c r="A34" s="56">
        <v>19</v>
      </c>
      <c r="B34" s="91">
        <v>1952</v>
      </c>
      <c r="C34" s="92" t="s">
        <v>15</v>
      </c>
      <c r="D34" s="92" t="s">
        <v>56</v>
      </c>
      <c r="E34" s="6">
        <v>8</v>
      </c>
      <c r="F34" s="6"/>
      <c r="G34" s="24">
        <v>142.79</v>
      </c>
      <c r="H34" s="93" t="s">
        <v>361</v>
      </c>
      <c r="I34" s="24">
        <v>47.6</v>
      </c>
      <c r="J34" s="24"/>
      <c r="K34" s="24"/>
      <c r="L34" s="24"/>
      <c r="M34" s="24"/>
      <c r="N34" s="24"/>
      <c r="O34" s="24"/>
      <c r="P34" s="24">
        <v>47.49</v>
      </c>
      <c r="Q34" s="24"/>
      <c r="R34" s="24"/>
      <c r="S34" s="24"/>
      <c r="T34" s="24">
        <v>47.4</v>
      </c>
      <c r="U34" s="6"/>
      <c r="V34" s="6"/>
      <c r="W34" s="6"/>
      <c r="X34" s="93"/>
      <c r="Y34" s="93"/>
      <c r="Z34" s="93"/>
      <c r="AA34" s="93"/>
      <c r="AB34" s="93"/>
      <c r="AC34" s="93" t="s">
        <v>361</v>
      </c>
    </row>
    <row r="35" spans="1:29">
      <c r="A35" s="56">
        <v>20</v>
      </c>
      <c r="B35" s="91">
        <v>1953</v>
      </c>
      <c r="C35" s="513" t="s">
        <v>28</v>
      </c>
      <c r="D35" s="96" t="s">
        <v>120</v>
      </c>
      <c r="E35" s="6">
        <v>6</v>
      </c>
      <c r="F35" s="6"/>
      <c r="G35" s="24">
        <v>144.22999999999999</v>
      </c>
      <c r="H35" s="93" t="s">
        <v>172</v>
      </c>
      <c r="I35" s="24">
        <v>47</v>
      </c>
      <c r="J35" s="24"/>
      <c r="K35" s="24"/>
      <c r="L35" s="24"/>
      <c r="M35" s="24"/>
      <c r="N35" s="24"/>
      <c r="O35" s="24"/>
      <c r="P35" s="24">
        <v>47.73</v>
      </c>
      <c r="Q35" s="24"/>
      <c r="R35" s="24"/>
      <c r="S35" s="24"/>
      <c r="T35" s="24">
        <v>49</v>
      </c>
      <c r="U35" s="6"/>
      <c r="V35" s="6"/>
      <c r="W35" s="6"/>
      <c r="X35" s="93"/>
      <c r="Y35" s="93"/>
      <c r="Z35" s="93"/>
      <c r="AA35" s="93"/>
      <c r="AB35" s="93"/>
      <c r="AC35" s="93" t="s">
        <v>172</v>
      </c>
    </row>
    <row r="36" spans="1:29">
      <c r="A36" s="56">
        <v>21</v>
      </c>
      <c r="B36" s="91">
        <v>1954</v>
      </c>
      <c r="C36" s="572" t="s">
        <v>87</v>
      </c>
      <c r="D36" s="97" t="s">
        <v>62</v>
      </c>
      <c r="E36" s="6">
        <v>5</v>
      </c>
      <c r="F36" s="6"/>
      <c r="G36" s="24">
        <v>143.05000000000001</v>
      </c>
      <c r="H36" s="93" t="s">
        <v>361</v>
      </c>
      <c r="I36" s="24">
        <v>47.5</v>
      </c>
      <c r="J36" s="24"/>
      <c r="K36" s="24"/>
      <c r="L36" s="24"/>
      <c r="M36" s="24"/>
      <c r="N36" s="24"/>
      <c r="O36" s="24"/>
      <c r="P36" s="24">
        <v>48.05</v>
      </c>
      <c r="Q36" s="24"/>
      <c r="R36" s="24"/>
      <c r="S36" s="24"/>
      <c r="T36" s="24">
        <v>47</v>
      </c>
      <c r="U36" s="6"/>
      <c r="V36" s="6"/>
      <c r="W36" s="6"/>
      <c r="X36" s="93"/>
      <c r="Y36" s="93"/>
      <c r="Z36" s="93"/>
      <c r="AA36" s="93"/>
      <c r="AB36" s="93"/>
      <c r="AC36" s="93" t="s">
        <v>361</v>
      </c>
    </row>
    <row r="37" spans="1:29">
      <c r="A37" s="56">
        <v>22</v>
      </c>
      <c r="B37" s="91">
        <v>1955</v>
      </c>
      <c r="C37" s="486" t="s">
        <v>13</v>
      </c>
      <c r="D37" s="98" t="s">
        <v>344</v>
      </c>
      <c r="E37" s="6">
        <v>60</v>
      </c>
      <c r="F37" s="6"/>
      <c r="G37" s="24">
        <v>142.15</v>
      </c>
      <c r="H37" s="93" t="s">
        <v>361</v>
      </c>
      <c r="I37" s="24">
        <v>47.4</v>
      </c>
      <c r="J37" s="24"/>
      <c r="K37" s="24"/>
      <c r="L37" s="24"/>
      <c r="M37" s="24"/>
      <c r="N37" s="24"/>
      <c r="O37" s="24"/>
      <c r="P37" s="24">
        <v>47.77</v>
      </c>
      <c r="Q37" s="24"/>
      <c r="R37" s="24"/>
      <c r="S37" s="24"/>
      <c r="T37" s="24">
        <v>46.98</v>
      </c>
      <c r="U37" s="6"/>
      <c r="V37" s="6"/>
      <c r="W37" s="6"/>
      <c r="X37" s="93"/>
      <c r="Y37" s="93"/>
      <c r="Z37" s="93"/>
      <c r="AA37" s="93"/>
      <c r="AB37" s="93"/>
      <c r="AC37" s="93" t="s">
        <v>361</v>
      </c>
    </row>
    <row r="38" spans="1:29">
      <c r="A38" s="56">
        <v>23</v>
      </c>
      <c r="B38" s="91">
        <v>1956</v>
      </c>
      <c r="C38" s="92" t="s">
        <v>15</v>
      </c>
      <c r="D38" s="92" t="s">
        <v>94</v>
      </c>
      <c r="E38" s="18">
        <v>2</v>
      </c>
      <c r="F38" s="6"/>
      <c r="G38" s="24">
        <v>144</v>
      </c>
      <c r="H38" s="93" t="s">
        <v>374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93"/>
      <c r="Y38" s="93"/>
      <c r="Z38" s="93"/>
      <c r="AA38" s="93"/>
      <c r="AB38" s="93"/>
      <c r="AC38" s="93" t="s">
        <v>374</v>
      </c>
    </row>
    <row r="39" spans="1:29">
      <c r="A39" s="56">
        <v>24</v>
      </c>
      <c r="B39" s="91">
        <v>1957</v>
      </c>
      <c r="C39" s="513" t="s">
        <v>28</v>
      </c>
      <c r="D39" s="96" t="s">
        <v>83</v>
      </c>
      <c r="E39" s="11">
        <v>1</v>
      </c>
      <c r="F39" s="6"/>
      <c r="G39" s="707">
        <v>145.21</v>
      </c>
      <c r="H39" s="93" t="s">
        <v>374</v>
      </c>
      <c r="I39" s="6"/>
      <c r="J39" s="24"/>
      <c r="K39" s="24"/>
      <c r="L39" s="24"/>
      <c r="M39" s="24"/>
      <c r="N39" s="24"/>
      <c r="O39" s="24"/>
      <c r="P39" s="24">
        <v>48.23</v>
      </c>
      <c r="Q39" s="24"/>
      <c r="R39" s="24"/>
      <c r="S39" s="24"/>
      <c r="T39" s="6"/>
      <c r="U39" s="6"/>
      <c r="V39" s="6"/>
      <c r="W39" s="6"/>
      <c r="X39" s="93"/>
      <c r="Y39" s="93"/>
      <c r="Z39" s="93"/>
      <c r="AA39" s="93"/>
      <c r="AB39" s="93"/>
      <c r="AC39" s="93" t="s">
        <v>374</v>
      </c>
    </row>
    <row r="40" spans="1:29">
      <c r="A40" s="56">
        <v>25</v>
      </c>
      <c r="B40" s="91">
        <v>1958</v>
      </c>
      <c r="C40" s="97" t="s">
        <v>87</v>
      </c>
      <c r="D40" s="97" t="s">
        <v>342</v>
      </c>
      <c r="E40" s="6">
        <v>4</v>
      </c>
      <c r="F40" s="6"/>
      <c r="G40" s="24">
        <v>144.19</v>
      </c>
      <c r="H40" s="93" t="s">
        <v>362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93"/>
      <c r="Y40" s="93"/>
      <c r="Z40" s="93"/>
      <c r="AA40" s="93"/>
      <c r="AB40" s="93"/>
      <c r="AC40" s="93" t="s">
        <v>362</v>
      </c>
    </row>
    <row r="41" spans="1:29">
      <c r="A41" s="56">
        <v>26</v>
      </c>
      <c r="B41" s="91">
        <v>1959</v>
      </c>
      <c r="C41" s="486" t="s">
        <v>13</v>
      </c>
      <c r="D41" s="98" t="s">
        <v>346</v>
      </c>
      <c r="E41" s="6">
        <v>48</v>
      </c>
      <c r="F41" s="6"/>
      <c r="G41" s="24">
        <v>142.94</v>
      </c>
      <c r="H41" s="93" t="s">
        <v>362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93"/>
      <c r="Y41" s="93"/>
      <c r="Z41" s="93"/>
      <c r="AA41" s="93"/>
      <c r="AB41" s="93"/>
      <c r="AC41" s="93" t="s">
        <v>362</v>
      </c>
    </row>
    <row r="42" spans="1:29">
      <c r="A42" s="56">
        <v>27</v>
      </c>
      <c r="B42" s="91">
        <v>1960</v>
      </c>
      <c r="C42" s="92" t="s">
        <v>15</v>
      </c>
      <c r="D42" s="92" t="s">
        <v>16</v>
      </c>
      <c r="E42" s="18">
        <v>2</v>
      </c>
      <c r="F42" s="6"/>
      <c r="G42" s="24">
        <v>144.29</v>
      </c>
      <c r="H42" s="93" t="s">
        <v>362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93"/>
      <c r="Y42" s="93"/>
      <c r="Z42" s="93"/>
      <c r="AA42" s="93"/>
      <c r="AB42" s="93"/>
      <c r="AC42" s="93" t="s">
        <v>362</v>
      </c>
    </row>
    <row r="43" spans="1:29">
      <c r="A43" s="56">
        <v>28</v>
      </c>
      <c r="B43" s="91">
        <v>1961</v>
      </c>
      <c r="C43" s="513" t="s">
        <v>28</v>
      </c>
      <c r="D43" s="96" t="s">
        <v>6</v>
      </c>
      <c r="E43" s="6">
        <v>5</v>
      </c>
      <c r="F43" s="6"/>
      <c r="G43" s="24">
        <v>143.16</v>
      </c>
      <c r="H43" s="93" t="s">
        <v>363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93"/>
      <c r="Y43" s="93"/>
      <c r="Z43" s="93"/>
      <c r="AA43" s="93"/>
      <c r="AB43" s="93"/>
      <c r="AC43" s="93" t="s">
        <v>363</v>
      </c>
    </row>
    <row r="44" spans="1:29">
      <c r="A44" s="56">
        <v>29</v>
      </c>
      <c r="B44" s="91">
        <v>1962</v>
      </c>
      <c r="C44" s="100" t="s">
        <v>41</v>
      </c>
      <c r="D44" s="100" t="s">
        <v>347</v>
      </c>
      <c r="E44" s="6">
        <v>9</v>
      </c>
      <c r="F44" s="6"/>
      <c r="G44" s="24">
        <v>142.30000000000001</v>
      </c>
      <c r="H44" s="93" t="s">
        <v>363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93"/>
      <c r="Y44" s="93"/>
      <c r="Z44" s="93"/>
      <c r="AA44" s="93"/>
      <c r="AB44" s="93"/>
      <c r="AC44" s="93" t="s">
        <v>363</v>
      </c>
    </row>
    <row r="45" spans="1:29">
      <c r="A45" s="56">
        <v>30</v>
      </c>
      <c r="B45" s="91">
        <v>1962</v>
      </c>
      <c r="C45" s="97" t="s">
        <v>87</v>
      </c>
      <c r="D45" s="97" t="s">
        <v>88</v>
      </c>
      <c r="E45" s="6">
        <v>9</v>
      </c>
      <c r="F45" s="6"/>
      <c r="G45" s="24">
        <v>142.41</v>
      </c>
      <c r="H45" s="93" t="s">
        <v>363</v>
      </c>
      <c r="I45" s="24">
        <v>47.6</v>
      </c>
      <c r="J45" s="24"/>
      <c r="K45" s="24"/>
      <c r="L45" s="24"/>
      <c r="M45" s="24"/>
      <c r="N45" s="24"/>
      <c r="O45" s="24"/>
      <c r="P45" s="24">
        <v>48.41</v>
      </c>
      <c r="Q45" s="24"/>
      <c r="R45" s="24"/>
      <c r="S45" s="24"/>
      <c r="T45" s="24">
        <v>46.4</v>
      </c>
      <c r="U45" s="6"/>
      <c r="V45" s="6"/>
      <c r="W45" s="6"/>
      <c r="X45" s="93"/>
      <c r="Y45" s="93"/>
      <c r="Z45" s="93"/>
      <c r="AA45" s="93"/>
      <c r="AB45" s="93"/>
      <c r="AC45" s="93" t="s">
        <v>363</v>
      </c>
    </row>
    <row r="46" spans="1:29">
      <c r="A46" s="56">
        <v>31</v>
      </c>
      <c r="B46" s="91">
        <v>1963</v>
      </c>
      <c r="C46" s="98" t="s">
        <v>13</v>
      </c>
      <c r="D46" s="98" t="s">
        <v>43</v>
      </c>
      <c r="E46" s="6">
        <v>43</v>
      </c>
      <c r="F46" s="6"/>
      <c r="G46" s="24">
        <v>142.6</v>
      </c>
      <c r="H46" s="93" t="s">
        <v>362</v>
      </c>
      <c r="I46" s="24">
        <v>47.65</v>
      </c>
      <c r="J46" s="24"/>
      <c r="K46" s="24"/>
      <c r="L46" s="24"/>
      <c r="M46" s="24"/>
      <c r="N46" s="24"/>
      <c r="O46" s="24"/>
      <c r="P46" s="24">
        <v>48.07</v>
      </c>
      <c r="Q46" s="24"/>
      <c r="R46" s="24"/>
      <c r="S46" s="24"/>
      <c r="T46" s="24">
        <v>46.88</v>
      </c>
      <c r="U46" s="6"/>
      <c r="V46" s="6"/>
      <c r="W46" s="6"/>
      <c r="X46" s="93"/>
      <c r="Y46" s="93"/>
      <c r="Z46" s="93"/>
      <c r="AA46" s="93"/>
      <c r="AB46" s="93"/>
      <c r="AC46" s="93" t="s">
        <v>362</v>
      </c>
    </row>
    <row r="47" spans="1:29">
      <c r="A47" s="56">
        <v>32</v>
      </c>
      <c r="B47" s="91">
        <v>1964</v>
      </c>
      <c r="C47" s="92" t="s">
        <v>15</v>
      </c>
      <c r="D47" s="92" t="s">
        <v>348</v>
      </c>
      <c r="E47" s="6">
        <v>5</v>
      </c>
      <c r="F47" s="6"/>
      <c r="G47" s="24">
        <v>144.07</v>
      </c>
      <c r="H47" s="93" t="s">
        <v>362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93"/>
      <c r="Y47" s="93"/>
      <c r="Z47" s="93"/>
      <c r="AA47" s="93"/>
      <c r="AB47" s="93"/>
      <c r="AC47" s="93" t="s">
        <v>362</v>
      </c>
    </row>
    <row r="48" spans="1:29">
      <c r="A48" s="56">
        <v>33</v>
      </c>
      <c r="B48" s="91">
        <v>1965</v>
      </c>
      <c r="C48" s="513" t="s">
        <v>28</v>
      </c>
      <c r="D48" s="96" t="s">
        <v>44</v>
      </c>
      <c r="E48" s="6">
        <v>4</v>
      </c>
      <c r="F48" s="6"/>
      <c r="G48" s="24">
        <v>143.28</v>
      </c>
      <c r="H48" s="93" t="s">
        <v>362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93"/>
      <c r="Y48" s="93"/>
      <c r="Z48" s="93"/>
      <c r="AA48" s="93"/>
      <c r="AB48" s="93"/>
      <c r="AC48" s="93" t="s">
        <v>362</v>
      </c>
    </row>
    <row r="49" spans="1:29" hidden="1">
      <c r="A49" s="56"/>
      <c r="B49" s="94">
        <v>1965</v>
      </c>
      <c r="C49" s="95" t="s">
        <v>19</v>
      </c>
      <c r="D49" s="95" t="s">
        <v>349</v>
      </c>
      <c r="E49" s="6"/>
      <c r="F49" s="99" t="s">
        <v>375</v>
      </c>
      <c r="G49" s="24"/>
      <c r="H49" s="93" t="s">
        <v>362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93"/>
      <c r="Y49" s="93"/>
      <c r="Z49" s="93"/>
      <c r="AA49" s="93"/>
      <c r="AB49" s="93"/>
      <c r="AC49" s="93" t="s">
        <v>362</v>
      </c>
    </row>
    <row r="50" spans="1:29">
      <c r="A50" s="56">
        <v>34</v>
      </c>
      <c r="B50" s="91">
        <v>1966</v>
      </c>
      <c r="C50" s="97" t="s">
        <v>87</v>
      </c>
      <c r="D50" s="97" t="s">
        <v>29</v>
      </c>
      <c r="E50" s="6">
        <v>5</v>
      </c>
      <c r="F50" s="6"/>
      <c r="G50" s="24">
        <v>143.88</v>
      </c>
      <c r="H50" s="93" t="s">
        <v>362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93"/>
      <c r="Y50" s="93"/>
      <c r="Z50" s="93"/>
      <c r="AA50" s="93"/>
      <c r="AB50" s="93"/>
      <c r="AC50" s="93" t="s">
        <v>362</v>
      </c>
    </row>
    <row r="51" spans="1:29">
      <c r="A51" s="56">
        <v>35</v>
      </c>
      <c r="B51" s="91">
        <v>1967</v>
      </c>
      <c r="C51" s="98" t="s">
        <v>13</v>
      </c>
      <c r="D51" s="98" t="s">
        <v>53</v>
      </c>
      <c r="E51" s="6">
        <v>50</v>
      </c>
      <c r="F51" s="6"/>
      <c r="G51" s="24">
        <f>I51+P51+T51</f>
        <v>143.68</v>
      </c>
      <c r="H51" s="93" t="s">
        <v>362</v>
      </c>
      <c r="I51" s="24">
        <v>47.9</v>
      </c>
      <c r="J51" s="6"/>
      <c r="K51" s="6"/>
      <c r="L51" s="6"/>
      <c r="M51" s="6"/>
      <c r="N51" s="6"/>
      <c r="O51" s="6"/>
      <c r="P51" s="24">
        <v>48.32</v>
      </c>
      <c r="Q51" s="6"/>
      <c r="R51" s="6"/>
      <c r="S51" s="6"/>
      <c r="T51" s="6">
        <v>47.46</v>
      </c>
      <c r="U51" s="6"/>
      <c r="V51" s="6"/>
      <c r="W51" s="6"/>
      <c r="X51" s="93"/>
      <c r="Y51" s="93"/>
      <c r="Z51" s="93"/>
      <c r="AA51" s="93"/>
      <c r="AB51" s="93"/>
      <c r="AC51" s="93" t="s">
        <v>362</v>
      </c>
    </row>
    <row r="52" spans="1:29">
      <c r="A52" s="56">
        <v>36</v>
      </c>
      <c r="B52" s="91">
        <v>1968</v>
      </c>
      <c r="C52" s="92" t="s">
        <v>15</v>
      </c>
      <c r="D52" s="92" t="s">
        <v>24</v>
      </c>
      <c r="E52" s="6">
        <v>13</v>
      </c>
      <c r="F52" s="6"/>
      <c r="G52" s="24">
        <v>143.85</v>
      </c>
      <c r="H52" s="93" t="s">
        <v>365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93"/>
      <c r="Y52" s="93"/>
      <c r="Z52" s="93"/>
      <c r="AA52" s="93"/>
      <c r="AB52" s="93"/>
      <c r="AC52" s="93" t="s">
        <v>365</v>
      </c>
    </row>
    <row r="53" spans="1:29">
      <c r="A53" s="56">
        <v>37</v>
      </c>
      <c r="B53" s="91">
        <v>1969</v>
      </c>
      <c r="C53" s="513" t="s">
        <v>28</v>
      </c>
      <c r="D53" s="96" t="s">
        <v>62</v>
      </c>
      <c r="E53" s="19">
        <v>3</v>
      </c>
      <c r="F53" s="6"/>
      <c r="G53" s="24">
        <v>144.05000000000001</v>
      </c>
      <c r="H53" s="93" t="s">
        <v>364</v>
      </c>
      <c r="I53" s="24">
        <v>48</v>
      </c>
      <c r="J53" s="24"/>
      <c r="K53" s="24"/>
      <c r="L53" s="24"/>
      <c r="M53" s="24"/>
      <c r="N53" s="24"/>
      <c r="O53" s="24"/>
      <c r="P53" s="24">
        <v>48.15</v>
      </c>
      <c r="Q53" s="24"/>
      <c r="R53" s="24"/>
      <c r="S53" s="24"/>
      <c r="T53" s="24">
        <v>47.9</v>
      </c>
      <c r="U53" s="6"/>
      <c r="V53" s="6"/>
      <c r="W53" s="6"/>
      <c r="X53" s="93"/>
      <c r="Y53" s="93"/>
      <c r="Z53" s="93"/>
      <c r="AA53" s="93"/>
      <c r="AB53" s="93"/>
      <c r="AC53" s="93" t="s">
        <v>364</v>
      </c>
    </row>
    <row r="54" spans="1:29">
      <c r="A54" s="56">
        <v>38</v>
      </c>
      <c r="B54" s="91">
        <v>1970</v>
      </c>
      <c r="C54" s="100" t="s">
        <v>356</v>
      </c>
      <c r="D54" s="100" t="s">
        <v>342</v>
      </c>
      <c r="E54" s="6">
        <v>6</v>
      </c>
      <c r="F54" s="6"/>
      <c r="G54" s="24">
        <v>144.58000000000001</v>
      </c>
      <c r="H54" s="93" t="s">
        <v>364</v>
      </c>
      <c r="I54" s="24">
        <v>48.08</v>
      </c>
      <c r="J54" s="24"/>
      <c r="K54" s="24"/>
      <c r="L54" s="24"/>
      <c r="M54" s="24"/>
      <c r="N54" s="24"/>
      <c r="O54" s="24"/>
      <c r="P54" s="24">
        <v>47.88</v>
      </c>
      <c r="Q54" s="24"/>
      <c r="R54" s="24"/>
      <c r="S54" s="24"/>
      <c r="T54" s="24">
        <v>48.62</v>
      </c>
      <c r="U54" s="6"/>
      <c r="V54" s="6"/>
      <c r="W54" s="6"/>
      <c r="X54" s="93"/>
      <c r="Y54" s="93"/>
      <c r="Z54" s="93"/>
      <c r="AA54" s="93"/>
      <c r="AB54" s="93"/>
      <c r="AC54" s="93" t="s">
        <v>364</v>
      </c>
    </row>
    <row r="55" spans="1:29">
      <c r="A55" s="56"/>
      <c r="B55" s="91"/>
      <c r="C55" s="100"/>
      <c r="D55" s="100"/>
      <c r="E55" s="6"/>
      <c r="F55" s="6"/>
      <c r="G55" s="24"/>
      <c r="H55" s="93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6"/>
      <c r="V55" s="6"/>
      <c r="W55" s="6"/>
      <c r="X55" s="93"/>
      <c r="Y55" s="93"/>
      <c r="Z55" s="93"/>
      <c r="AA55" s="93"/>
      <c r="AB55" s="93"/>
      <c r="AC55" s="93"/>
    </row>
    <row r="56" spans="1:29">
      <c r="A56" s="101"/>
      <c r="B56" s="102"/>
      <c r="C56" s="103" t="s">
        <v>341</v>
      </c>
      <c r="D56" s="103"/>
      <c r="E56" s="104"/>
      <c r="F56" s="105"/>
      <c r="G56" s="105">
        <v>142.94435897435901</v>
      </c>
      <c r="H56" s="105"/>
      <c r="I56" s="105">
        <f>SUM(I6:I55)/COUNT(I6:I55)</f>
        <v>47.401875000000004</v>
      </c>
      <c r="J56" s="105"/>
      <c r="K56" s="105"/>
      <c r="L56" s="105"/>
      <c r="M56" s="105"/>
      <c r="N56" s="105">
        <f>SUM(N6:N55)/COUNT(N6:N55)</f>
        <v>46.852142857142859</v>
      </c>
      <c r="O56" s="105"/>
      <c r="P56" s="105">
        <f>SUM(P6:P55)/COUNT(P6:P55)</f>
        <v>48.009999999999991</v>
      </c>
      <c r="Q56" s="105"/>
      <c r="R56" s="105"/>
      <c r="S56" s="105">
        <f>SUM(S6:S55)/COUNT(S6:S55)</f>
        <v>49.75</v>
      </c>
      <c r="T56" s="105">
        <f>SUM(T6:T55)/COUNT(T6:T55)</f>
        <v>47.716000000000001</v>
      </c>
      <c r="U56" s="105"/>
      <c r="V56" s="105"/>
      <c r="W56" s="105"/>
      <c r="X56" s="105"/>
      <c r="Y56" s="105"/>
      <c r="Z56" s="105"/>
      <c r="AA56" s="105">
        <f>SUM(AA6:AA55)/COUNT(AA6:AA55)</f>
        <v>49.75</v>
      </c>
      <c r="AB56" s="105"/>
      <c r="AC56" s="105"/>
    </row>
    <row r="57" spans="1:29">
      <c r="A57" s="85" t="s">
        <v>381</v>
      </c>
      <c r="B57" s="106" t="s">
        <v>0</v>
      </c>
      <c r="C57" s="87" t="s">
        <v>1</v>
      </c>
      <c r="D57" s="87" t="s">
        <v>2</v>
      </c>
      <c r="E57" s="30" t="s">
        <v>3</v>
      </c>
      <c r="F57" s="30" t="s">
        <v>4</v>
      </c>
      <c r="G57" s="30" t="s">
        <v>4</v>
      </c>
      <c r="H57" s="30"/>
      <c r="I57" s="30" t="s">
        <v>138</v>
      </c>
      <c r="J57" s="30"/>
      <c r="K57" s="30"/>
      <c r="L57" s="30"/>
      <c r="M57" s="30" t="s">
        <v>150</v>
      </c>
      <c r="N57" s="30" t="s">
        <v>189</v>
      </c>
      <c r="O57" s="30" t="s">
        <v>190</v>
      </c>
      <c r="P57" s="30" t="s">
        <v>355</v>
      </c>
      <c r="Q57" s="30" t="s">
        <v>152</v>
      </c>
      <c r="R57" s="30" t="s">
        <v>131</v>
      </c>
      <c r="S57" s="30" t="s">
        <v>161</v>
      </c>
      <c r="T57" s="30" t="s">
        <v>147</v>
      </c>
      <c r="U57" s="30" t="s">
        <v>129</v>
      </c>
      <c r="V57" s="30" t="s">
        <v>149</v>
      </c>
      <c r="W57" s="30" t="s">
        <v>127</v>
      </c>
      <c r="X57" s="30" t="s">
        <v>324</v>
      </c>
      <c r="Y57" s="30" t="s">
        <v>141</v>
      </c>
      <c r="Z57" s="30" t="s">
        <v>335</v>
      </c>
      <c r="AA57" s="30" t="s">
        <v>162</v>
      </c>
      <c r="AB57" s="30" t="s">
        <v>336</v>
      </c>
      <c r="AC57" s="30"/>
    </row>
    <row r="58" spans="1:29">
      <c r="A58" s="85" t="s">
        <v>382</v>
      </c>
      <c r="B58" s="107"/>
      <c r="C58" s="89"/>
      <c r="D58" s="89"/>
      <c r="E58" s="41"/>
      <c r="F58" s="41" t="s">
        <v>337</v>
      </c>
      <c r="G58" s="41" t="s">
        <v>338</v>
      </c>
      <c r="H58" s="90"/>
      <c r="I58" s="41" t="s">
        <v>354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90"/>
      <c r="Y58" s="90"/>
      <c r="Z58" s="90"/>
      <c r="AA58" s="90"/>
      <c r="AB58" s="90"/>
      <c r="AC58" s="90"/>
    </row>
    <row r="59" spans="1:29">
      <c r="A59" s="56">
        <v>39</v>
      </c>
      <c r="B59" s="91">
        <v>1971</v>
      </c>
      <c r="C59" s="97" t="s">
        <v>87</v>
      </c>
      <c r="D59" s="97" t="s">
        <v>31</v>
      </c>
      <c r="E59" s="6">
        <v>4</v>
      </c>
      <c r="F59" s="6">
        <v>110.39</v>
      </c>
      <c r="G59" s="24"/>
      <c r="H59" s="93" t="s">
        <v>364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93"/>
      <c r="Y59" s="93"/>
      <c r="Z59" s="93"/>
      <c r="AA59" s="93"/>
      <c r="AB59" s="93"/>
      <c r="AC59" s="93" t="s">
        <v>364</v>
      </c>
    </row>
    <row r="60" spans="1:29">
      <c r="A60" s="56">
        <v>40</v>
      </c>
      <c r="B60" s="91">
        <v>1972</v>
      </c>
      <c r="C60" s="98" t="s">
        <v>13</v>
      </c>
      <c r="D60" s="98" t="s">
        <v>181</v>
      </c>
      <c r="E60" s="6">
        <v>152</v>
      </c>
      <c r="F60" s="6">
        <v>108.33</v>
      </c>
      <c r="G60" s="24"/>
      <c r="H60" s="93" t="s">
        <v>365</v>
      </c>
      <c r="I60" s="24">
        <v>27.6</v>
      </c>
      <c r="J60" s="24"/>
      <c r="K60" s="24"/>
      <c r="L60" s="24"/>
      <c r="M60" s="24"/>
      <c r="N60" s="24">
        <v>26.66</v>
      </c>
      <c r="O60" s="24">
        <v>26.53</v>
      </c>
      <c r="P60" s="24"/>
      <c r="Q60" s="24"/>
      <c r="R60" s="24"/>
      <c r="S60" s="24"/>
      <c r="T60" s="24">
        <v>27.54</v>
      </c>
      <c r="U60" s="6"/>
      <c r="V60" s="6"/>
      <c r="W60" s="6"/>
      <c r="X60" s="93"/>
      <c r="Y60" s="93"/>
      <c r="Z60" s="93"/>
      <c r="AA60" s="93"/>
      <c r="AB60" s="93"/>
      <c r="AC60" s="93" t="s">
        <v>365</v>
      </c>
    </row>
    <row r="61" spans="1:29" hidden="1">
      <c r="A61" s="56"/>
      <c r="B61" s="94">
        <v>1973</v>
      </c>
      <c r="C61" s="95" t="s">
        <v>343</v>
      </c>
      <c r="D61" s="95"/>
      <c r="E61" s="6"/>
      <c r="F61" s="6"/>
      <c r="G61" s="24"/>
      <c r="H61" s="93" t="s">
        <v>365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6"/>
      <c r="V61" s="6"/>
      <c r="W61" s="6"/>
      <c r="X61" s="93"/>
      <c r="Y61" s="93"/>
      <c r="Z61" s="93"/>
      <c r="AA61" s="93"/>
      <c r="AB61" s="93"/>
      <c r="AC61" s="93" t="s">
        <v>365</v>
      </c>
    </row>
    <row r="62" spans="1:29">
      <c r="A62" s="56">
        <v>41</v>
      </c>
      <c r="B62" s="91">
        <v>1974</v>
      </c>
      <c r="C62" s="571" t="s">
        <v>15</v>
      </c>
      <c r="D62" s="92" t="s">
        <v>182</v>
      </c>
      <c r="E62" s="6">
        <v>14</v>
      </c>
      <c r="F62" s="6">
        <v>111.52</v>
      </c>
      <c r="G62" s="24"/>
      <c r="H62" s="93" t="s">
        <v>366</v>
      </c>
      <c r="I62" s="24">
        <v>27.84</v>
      </c>
      <c r="J62" s="24"/>
      <c r="K62" s="24"/>
      <c r="L62" s="24"/>
      <c r="M62" s="24"/>
      <c r="N62" s="24">
        <v>28</v>
      </c>
      <c r="O62" s="24"/>
      <c r="P62" s="24"/>
      <c r="Q62" s="24"/>
      <c r="R62" s="24"/>
      <c r="S62" s="24"/>
      <c r="T62" s="24">
        <v>28.92</v>
      </c>
      <c r="U62" s="6"/>
      <c r="V62" s="6"/>
      <c r="W62" s="6"/>
      <c r="X62" s="93">
        <v>26.76</v>
      </c>
      <c r="Y62" s="93"/>
      <c r="Z62" s="93"/>
      <c r="AA62" s="93"/>
      <c r="AB62" s="93"/>
      <c r="AC62" s="93" t="s">
        <v>366</v>
      </c>
    </row>
    <row r="63" spans="1:29">
      <c r="A63" s="56">
        <v>42</v>
      </c>
      <c r="B63" s="91">
        <v>1975</v>
      </c>
      <c r="C63" s="513" t="s">
        <v>28</v>
      </c>
      <c r="D63" s="96" t="s">
        <v>24</v>
      </c>
      <c r="E63" s="6">
        <v>21</v>
      </c>
      <c r="F63" s="6">
        <v>111.19</v>
      </c>
      <c r="G63" s="24"/>
      <c r="H63" s="93" t="s">
        <v>366</v>
      </c>
      <c r="I63" s="24">
        <v>28.26</v>
      </c>
      <c r="J63" s="24"/>
      <c r="K63" s="24"/>
      <c r="L63" s="24"/>
      <c r="M63" s="24">
        <v>27.13</v>
      </c>
      <c r="N63" s="24">
        <v>27.53</v>
      </c>
      <c r="O63" s="24"/>
      <c r="P63" s="24"/>
      <c r="Q63" s="24"/>
      <c r="R63" s="24"/>
      <c r="S63" s="24"/>
      <c r="T63" s="24">
        <v>28.27</v>
      </c>
      <c r="U63" s="6"/>
      <c r="V63" s="6"/>
      <c r="W63" s="6"/>
      <c r="X63" s="93"/>
      <c r="Y63" s="93"/>
      <c r="Z63" s="93"/>
      <c r="AA63" s="93"/>
      <c r="AB63" s="93"/>
      <c r="AC63" s="93" t="s">
        <v>366</v>
      </c>
    </row>
    <row r="64" spans="1:29">
      <c r="A64" s="56">
        <v>43</v>
      </c>
      <c r="B64" s="91">
        <v>1976</v>
      </c>
      <c r="C64" s="572" t="s">
        <v>87</v>
      </c>
      <c r="D64" s="97" t="s">
        <v>6</v>
      </c>
      <c r="E64" s="6">
        <v>17</v>
      </c>
      <c r="F64" s="6">
        <v>113.27</v>
      </c>
      <c r="G64" s="24"/>
      <c r="H64" s="93" t="s">
        <v>366</v>
      </c>
      <c r="I64" s="24">
        <v>28.67</v>
      </c>
      <c r="J64" s="24"/>
      <c r="K64" s="24"/>
      <c r="L64" s="24"/>
      <c r="M64" s="24">
        <v>28.09</v>
      </c>
      <c r="N64" s="24">
        <v>28.13</v>
      </c>
      <c r="O64" s="24"/>
      <c r="P64" s="24"/>
      <c r="Q64" s="24"/>
      <c r="R64" s="24"/>
      <c r="S64" s="24"/>
      <c r="T64" s="24">
        <v>28.38</v>
      </c>
      <c r="U64" s="6"/>
      <c r="V64" s="6"/>
      <c r="W64" s="6"/>
      <c r="X64" s="93"/>
      <c r="Y64" s="93"/>
      <c r="Z64" s="93"/>
      <c r="AA64" s="93"/>
      <c r="AB64" s="93"/>
      <c r="AC64" s="93" t="s">
        <v>366</v>
      </c>
    </row>
    <row r="65" spans="1:29">
      <c r="A65" s="56">
        <v>44</v>
      </c>
      <c r="B65" s="91">
        <v>1976</v>
      </c>
      <c r="C65" s="573" t="s">
        <v>357</v>
      </c>
      <c r="D65" s="100" t="s">
        <v>183</v>
      </c>
      <c r="E65" s="19">
        <v>3</v>
      </c>
      <c r="F65" s="6">
        <v>112.68</v>
      </c>
      <c r="G65" s="24"/>
      <c r="H65" s="93" t="s">
        <v>366</v>
      </c>
      <c r="I65" s="24">
        <v>28.24</v>
      </c>
      <c r="J65" s="24"/>
      <c r="K65" s="24"/>
      <c r="L65" s="24"/>
      <c r="M65" s="24">
        <v>28.27</v>
      </c>
      <c r="N65" s="24">
        <v>28.37</v>
      </c>
      <c r="O65" s="24"/>
      <c r="P65" s="24"/>
      <c r="Q65" s="24"/>
      <c r="R65" s="24"/>
      <c r="S65" s="24"/>
      <c r="T65" s="24">
        <v>27.8</v>
      </c>
      <c r="U65" s="6"/>
      <c r="V65" s="6"/>
      <c r="W65" s="6"/>
      <c r="X65" s="93"/>
      <c r="Y65" s="93"/>
      <c r="Z65" s="93"/>
      <c r="AA65" s="93"/>
      <c r="AB65" s="93"/>
      <c r="AC65" s="93" t="s">
        <v>366</v>
      </c>
    </row>
    <row r="66" spans="1:29">
      <c r="A66" s="56">
        <v>45</v>
      </c>
      <c r="B66" s="91">
        <v>1977</v>
      </c>
      <c r="C66" s="573" t="s">
        <v>41</v>
      </c>
      <c r="D66" s="100" t="s">
        <v>73</v>
      </c>
      <c r="E66" s="18">
        <v>2</v>
      </c>
      <c r="F66" s="6">
        <v>114.08</v>
      </c>
      <c r="G66" s="24"/>
      <c r="H66" s="93" t="s">
        <v>366</v>
      </c>
      <c r="I66" s="24">
        <v>28.8</v>
      </c>
      <c r="J66" s="24"/>
      <c r="K66" s="24"/>
      <c r="L66" s="24"/>
      <c r="M66" s="24">
        <v>28.23</v>
      </c>
      <c r="N66" s="24">
        <v>28.8</v>
      </c>
      <c r="O66" s="24"/>
      <c r="P66" s="24"/>
      <c r="Q66" s="24"/>
      <c r="R66" s="24"/>
      <c r="S66" s="24"/>
      <c r="T66" s="24">
        <v>28.25</v>
      </c>
      <c r="U66" s="6"/>
      <c r="V66" s="6"/>
      <c r="W66" s="6"/>
      <c r="X66" s="93"/>
      <c r="Y66" s="93"/>
      <c r="Z66" s="93"/>
      <c r="AA66" s="93"/>
      <c r="AB66" s="93"/>
      <c r="AC66" s="93" t="s">
        <v>366</v>
      </c>
    </row>
    <row r="67" spans="1:29">
      <c r="A67" s="56">
        <v>46</v>
      </c>
      <c r="B67" s="91">
        <v>1978</v>
      </c>
      <c r="C67" s="486" t="s">
        <v>13</v>
      </c>
      <c r="D67" s="98" t="s">
        <v>72</v>
      </c>
      <c r="E67" s="6">
        <v>45</v>
      </c>
      <c r="F67" s="24">
        <v>114.7</v>
      </c>
      <c r="G67" s="24"/>
      <c r="H67" s="93" t="s">
        <v>366</v>
      </c>
      <c r="I67" s="6">
        <v>29.14</v>
      </c>
      <c r="J67" s="6"/>
      <c r="K67" s="6"/>
      <c r="L67" s="6"/>
      <c r="M67" s="6">
        <v>28.74</v>
      </c>
      <c r="N67" s="6"/>
      <c r="O67" s="6"/>
      <c r="P67" s="24"/>
      <c r="Q67" s="24"/>
      <c r="R67" s="6"/>
      <c r="S67" s="6"/>
      <c r="T67" s="6">
        <v>27.68</v>
      </c>
      <c r="U67" s="6"/>
      <c r="V67" s="6"/>
      <c r="W67" s="6"/>
      <c r="X67" s="93"/>
      <c r="Y67" s="93"/>
      <c r="Z67" s="93"/>
      <c r="AA67" s="93"/>
      <c r="AB67" s="93"/>
      <c r="AC67" s="93" t="s">
        <v>366</v>
      </c>
    </row>
    <row r="68" spans="1:29">
      <c r="A68" s="56">
        <v>47</v>
      </c>
      <c r="B68" s="91">
        <v>1979</v>
      </c>
      <c r="C68" s="571" t="s">
        <v>15</v>
      </c>
      <c r="D68" s="92" t="s">
        <v>384</v>
      </c>
      <c r="E68" s="18">
        <v>2</v>
      </c>
      <c r="F68" s="6">
        <v>117.06</v>
      </c>
      <c r="G68" s="6"/>
      <c r="H68" s="93" t="s">
        <v>168</v>
      </c>
      <c r="I68" s="24">
        <v>29.3</v>
      </c>
      <c r="J68" s="24"/>
      <c r="K68" s="24"/>
      <c r="L68" s="24"/>
      <c r="M68" s="6">
        <v>29.23</v>
      </c>
      <c r="N68" s="6"/>
      <c r="O68" s="6"/>
      <c r="P68" s="6"/>
      <c r="Q68" s="24"/>
      <c r="R68" s="6"/>
      <c r="S68" s="6"/>
      <c r="T68" s="6"/>
      <c r="U68" s="6"/>
      <c r="V68" s="6"/>
      <c r="W68" s="6"/>
      <c r="X68" s="93"/>
      <c r="Y68" s="93"/>
      <c r="Z68" s="93"/>
      <c r="AA68" s="93"/>
      <c r="AB68" s="93"/>
      <c r="AC68" s="93" t="s">
        <v>168</v>
      </c>
    </row>
    <row r="69" spans="1:29">
      <c r="A69" s="56">
        <v>48</v>
      </c>
      <c r="B69" s="91">
        <v>1979</v>
      </c>
      <c r="C69" s="573" t="s">
        <v>75</v>
      </c>
      <c r="D69" s="100" t="s">
        <v>76</v>
      </c>
      <c r="E69" s="6">
        <v>5</v>
      </c>
      <c r="F69" s="6">
        <v>116.38</v>
      </c>
      <c r="G69" s="6"/>
      <c r="H69" s="93" t="s">
        <v>168</v>
      </c>
      <c r="I69" s="6">
        <v>29.47</v>
      </c>
      <c r="J69" s="6"/>
      <c r="K69" s="6"/>
      <c r="L69" s="6"/>
      <c r="M69" s="24">
        <v>29</v>
      </c>
      <c r="N69" s="24"/>
      <c r="O69" s="24"/>
      <c r="P69" s="24"/>
      <c r="Q69" s="24"/>
      <c r="R69" s="6"/>
      <c r="S69" s="6"/>
      <c r="T69" s="6">
        <v>28.44</v>
      </c>
      <c r="U69" s="6"/>
      <c r="V69" s="6"/>
      <c r="W69" s="6"/>
      <c r="X69" s="93"/>
      <c r="Y69" s="93"/>
      <c r="Z69" s="93"/>
      <c r="AA69" s="93"/>
      <c r="AB69" s="93"/>
      <c r="AC69" s="93" t="s">
        <v>168</v>
      </c>
    </row>
    <row r="70" spans="1:29">
      <c r="A70" s="56">
        <v>49</v>
      </c>
      <c r="B70" s="91">
        <v>1980</v>
      </c>
      <c r="C70" s="100" t="s">
        <v>80</v>
      </c>
      <c r="D70" s="100" t="s">
        <v>81</v>
      </c>
      <c r="E70" s="11">
        <v>1</v>
      </c>
      <c r="F70" s="6">
        <v>117.14</v>
      </c>
      <c r="G70" s="6"/>
      <c r="H70" s="93" t="s">
        <v>168</v>
      </c>
      <c r="I70" s="6">
        <v>29.44</v>
      </c>
      <c r="J70" s="6"/>
      <c r="K70" s="6"/>
      <c r="L70" s="6"/>
      <c r="M70" s="6">
        <v>29.13</v>
      </c>
      <c r="N70" s="6"/>
      <c r="O70" s="6"/>
      <c r="P70" s="6"/>
      <c r="Q70" s="24"/>
      <c r="R70" s="6"/>
      <c r="S70" s="6"/>
      <c r="T70" s="6"/>
      <c r="U70" s="6"/>
      <c r="V70" s="6"/>
      <c r="W70" s="6"/>
      <c r="X70" s="93"/>
      <c r="Y70" s="93"/>
      <c r="Z70" s="93"/>
      <c r="AA70" s="93"/>
      <c r="AB70" s="93"/>
      <c r="AC70" s="93" t="s">
        <v>168</v>
      </c>
    </row>
    <row r="71" spans="1:29">
      <c r="A71" s="56">
        <v>50</v>
      </c>
      <c r="B71" s="91">
        <v>1981</v>
      </c>
      <c r="C71" s="573" t="s">
        <v>34</v>
      </c>
      <c r="D71" s="100" t="s">
        <v>35</v>
      </c>
      <c r="E71" s="18">
        <v>2</v>
      </c>
      <c r="F71" s="6">
        <v>117.44</v>
      </c>
      <c r="G71" s="6"/>
      <c r="H71" s="93" t="s">
        <v>168</v>
      </c>
      <c r="I71" s="24">
        <v>29.4</v>
      </c>
      <c r="J71" s="24"/>
      <c r="K71" s="24"/>
      <c r="L71" s="24"/>
      <c r="M71" s="6">
        <v>29.32</v>
      </c>
      <c r="N71" s="6"/>
      <c r="O71" s="6"/>
      <c r="P71" s="6"/>
      <c r="Q71" s="24"/>
      <c r="R71" s="6"/>
      <c r="S71" s="6"/>
      <c r="T71" s="6"/>
      <c r="U71" s="6"/>
      <c r="V71" s="6"/>
      <c r="W71" s="6"/>
      <c r="X71" s="93"/>
      <c r="Y71" s="93"/>
      <c r="Z71" s="93"/>
      <c r="AA71" s="93"/>
      <c r="AB71" s="93"/>
      <c r="AC71" s="93" t="s">
        <v>168</v>
      </c>
    </row>
    <row r="72" spans="1:29">
      <c r="A72" s="56">
        <v>51</v>
      </c>
      <c r="B72" s="91">
        <v>1981</v>
      </c>
      <c r="C72" s="513" t="s">
        <v>28</v>
      </c>
      <c r="D72" s="96" t="s">
        <v>83</v>
      </c>
      <c r="E72" s="6">
        <v>5</v>
      </c>
      <c r="F72" s="6">
        <v>116.92</v>
      </c>
      <c r="G72" s="6"/>
      <c r="H72" s="93" t="s">
        <v>168</v>
      </c>
      <c r="I72" s="24">
        <v>29.5</v>
      </c>
      <c r="J72" s="24"/>
      <c r="K72" s="24"/>
      <c r="L72" s="24"/>
      <c r="M72" s="6">
        <v>28.96</v>
      </c>
      <c r="N72" s="6"/>
      <c r="O72" s="6"/>
      <c r="P72" s="6"/>
      <c r="Q72" s="24"/>
      <c r="R72" s="6"/>
      <c r="S72" s="6"/>
      <c r="T72" s="6"/>
      <c r="U72" s="6"/>
      <c r="V72" s="6"/>
      <c r="W72" s="6"/>
      <c r="X72" s="93"/>
      <c r="Y72" s="93"/>
      <c r="Z72" s="93"/>
      <c r="AA72" s="93"/>
      <c r="AB72" s="93"/>
      <c r="AC72" s="93" t="s">
        <v>168</v>
      </c>
    </row>
    <row r="73" spans="1:29">
      <c r="A73" s="56">
        <v>52</v>
      </c>
      <c r="B73" s="91">
        <v>1982</v>
      </c>
      <c r="C73" s="573" t="s">
        <v>84</v>
      </c>
      <c r="D73" s="100" t="s">
        <v>85</v>
      </c>
      <c r="E73" s="6">
        <v>8</v>
      </c>
      <c r="F73" s="108"/>
      <c r="G73" s="6">
        <v>145.43</v>
      </c>
      <c r="H73" s="93" t="s">
        <v>168</v>
      </c>
      <c r="I73" s="6">
        <v>49.33</v>
      </c>
      <c r="J73" s="6"/>
      <c r="K73" s="6"/>
      <c r="L73" s="6"/>
      <c r="M73" s="24">
        <v>49.3</v>
      </c>
      <c r="N73" s="24"/>
      <c r="O73" s="24"/>
      <c r="P73" s="24"/>
      <c r="Q73" s="6"/>
      <c r="R73" s="24">
        <v>46.8</v>
      </c>
      <c r="S73" s="6"/>
      <c r="T73" s="6"/>
      <c r="U73" s="6"/>
      <c r="V73" s="6"/>
      <c r="W73" s="6"/>
      <c r="X73" s="93"/>
      <c r="Y73" s="93"/>
      <c r="Z73" s="93"/>
      <c r="AA73" s="93"/>
      <c r="AB73" s="93"/>
      <c r="AC73" s="93" t="s">
        <v>168</v>
      </c>
    </row>
    <row r="74" spans="1:29">
      <c r="A74" s="56">
        <v>53</v>
      </c>
      <c r="B74" s="91">
        <v>1983</v>
      </c>
      <c r="C74" s="572" t="s">
        <v>87</v>
      </c>
      <c r="D74" s="97" t="s">
        <v>88</v>
      </c>
      <c r="E74" s="6">
        <v>5</v>
      </c>
      <c r="F74" s="24">
        <v>115.5</v>
      </c>
      <c r="G74" s="24"/>
      <c r="H74" s="93" t="s">
        <v>168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93"/>
      <c r="Y74" s="93"/>
      <c r="Z74" s="93"/>
      <c r="AA74" s="93"/>
      <c r="AB74" s="93"/>
      <c r="AC74" s="93" t="s">
        <v>168</v>
      </c>
    </row>
    <row r="75" spans="1:29">
      <c r="A75" s="56">
        <v>54</v>
      </c>
      <c r="B75" s="91">
        <v>1983</v>
      </c>
      <c r="C75" s="573" t="s">
        <v>89</v>
      </c>
      <c r="D75" s="100" t="s">
        <v>90</v>
      </c>
      <c r="E75" s="6">
        <v>11</v>
      </c>
      <c r="F75" s="6">
        <v>114.59</v>
      </c>
      <c r="G75" s="6"/>
      <c r="H75" s="93" t="s">
        <v>168</v>
      </c>
      <c r="I75" s="6">
        <v>29.16</v>
      </c>
      <c r="J75" s="6"/>
      <c r="K75" s="6"/>
      <c r="L75" s="6"/>
      <c r="M75" s="6">
        <v>29.02</v>
      </c>
      <c r="N75" s="6"/>
      <c r="O75" s="6"/>
      <c r="P75" s="6"/>
      <c r="Q75" s="24"/>
      <c r="R75" s="6"/>
      <c r="S75" s="6"/>
      <c r="T75" s="6"/>
      <c r="U75" s="6"/>
      <c r="V75" s="6"/>
      <c r="W75" s="6"/>
      <c r="X75" s="93">
        <v>27.39</v>
      </c>
      <c r="Y75" s="93"/>
      <c r="Z75" s="93"/>
      <c r="AA75" s="93"/>
      <c r="AB75" s="93"/>
      <c r="AC75" s="93" t="s">
        <v>168</v>
      </c>
    </row>
    <row r="76" spans="1:29">
      <c r="A76" s="56">
        <v>55</v>
      </c>
      <c r="B76" s="91">
        <v>1984</v>
      </c>
      <c r="C76" s="486" t="s">
        <v>13</v>
      </c>
      <c r="D76" s="98" t="s">
        <v>25</v>
      </c>
      <c r="E76" s="6">
        <v>7</v>
      </c>
      <c r="F76" s="6">
        <v>117.98</v>
      </c>
      <c r="G76" s="6"/>
      <c r="H76" s="93" t="s">
        <v>168</v>
      </c>
      <c r="I76" s="6">
        <v>29.47</v>
      </c>
      <c r="J76" s="6"/>
      <c r="K76" s="6"/>
      <c r="L76" s="6"/>
      <c r="M76" s="6"/>
      <c r="N76" s="6"/>
      <c r="O76" s="6"/>
      <c r="P76" s="6"/>
      <c r="Q76" s="6">
        <v>29.59</v>
      </c>
      <c r="R76" s="6">
        <v>29.45</v>
      </c>
      <c r="S76" s="6"/>
      <c r="T76" s="6"/>
      <c r="U76" s="6"/>
      <c r="V76" s="6"/>
      <c r="W76" s="6"/>
      <c r="X76" s="93"/>
      <c r="Y76" s="93"/>
      <c r="Z76" s="93"/>
      <c r="AA76" s="93"/>
      <c r="AB76" s="93"/>
      <c r="AC76" s="93" t="s">
        <v>168</v>
      </c>
    </row>
    <row r="77" spans="1:29">
      <c r="A77" s="56">
        <v>56</v>
      </c>
      <c r="B77" s="91">
        <v>1985</v>
      </c>
      <c r="C77" s="571" t="s">
        <v>15</v>
      </c>
      <c r="D77" s="92" t="s">
        <v>94</v>
      </c>
      <c r="E77" s="18">
        <v>2</v>
      </c>
      <c r="F77" s="6">
        <v>116.77</v>
      </c>
      <c r="G77" s="6"/>
      <c r="H77" s="93" t="s">
        <v>168</v>
      </c>
      <c r="I77" s="6">
        <v>29.42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93"/>
      <c r="Y77" s="93"/>
      <c r="Z77" s="93"/>
      <c r="AA77" s="93"/>
      <c r="AB77" s="93"/>
      <c r="AC77" s="93" t="s">
        <v>168</v>
      </c>
    </row>
    <row r="78" spans="1:29">
      <c r="A78" s="56">
        <v>57</v>
      </c>
      <c r="B78" s="91">
        <v>1986</v>
      </c>
      <c r="C78" s="573" t="s">
        <v>26</v>
      </c>
      <c r="D78" s="100" t="s">
        <v>27</v>
      </c>
      <c r="E78" s="19">
        <v>3</v>
      </c>
      <c r="F78" s="109"/>
      <c r="G78" s="24">
        <v>87.1</v>
      </c>
      <c r="H78" s="93" t="s">
        <v>175</v>
      </c>
      <c r="I78" s="24">
        <v>29.2</v>
      </c>
      <c r="J78" s="24"/>
      <c r="K78" s="24"/>
      <c r="L78" s="24"/>
      <c r="M78" s="6"/>
      <c r="N78" s="6"/>
      <c r="O78" s="6"/>
      <c r="P78" s="6"/>
      <c r="Q78" s="6"/>
      <c r="R78" s="24">
        <v>28.7</v>
      </c>
      <c r="S78" s="6"/>
      <c r="T78" s="6"/>
      <c r="U78" s="6"/>
      <c r="V78" s="6"/>
      <c r="W78" s="6"/>
      <c r="X78" s="93"/>
      <c r="Y78" s="93"/>
      <c r="Z78" s="93"/>
      <c r="AA78" s="93"/>
      <c r="AB78" s="93"/>
      <c r="AC78" s="93" t="s">
        <v>175</v>
      </c>
    </row>
    <row r="79" spans="1:29">
      <c r="A79" s="56">
        <v>58</v>
      </c>
      <c r="B79" s="91">
        <v>1986</v>
      </c>
      <c r="C79" s="513" t="s">
        <v>28</v>
      </c>
      <c r="D79" s="96" t="s">
        <v>29</v>
      </c>
      <c r="E79" s="19">
        <v>3</v>
      </c>
      <c r="F79" s="6">
        <v>118.05</v>
      </c>
      <c r="G79" s="6"/>
      <c r="H79" s="93" t="s">
        <v>175</v>
      </c>
      <c r="I79" s="6">
        <v>29.67</v>
      </c>
      <c r="J79" s="6"/>
      <c r="K79" s="6"/>
      <c r="L79" s="6"/>
      <c r="M79" s="6"/>
      <c r="N79" s="6"/>
      <c r="O79" s="6"/>
      <c r="P79" s="6"/>
      <c r="Q79" s="6">
        <v>29.65</v>
      </c>
      <c r="R79" s="6">
        <v>29.38</v>
      </c>
      <c r="S79" s="6">
        <v>29.02</v>
      </c>
      <c r="T79" s="6"/>
      <c r="U79" s="6"/>
      <c r="V79" s="6"/>
      <c r="W79" s="6"/>
      <c r="X79" s="93"/>
      <c r="Y79" s="93"/>
      <c r="Z79" s="93"/>
      <c r="AA79" s="93"/>
      <c r="AB79" s="93"/>
      <c r="AC79" s="93" t="s">
        <v>175</v>
      </c>
    </row>
    <row r="80" spans="1:29">
      <c r="A80" s="56">
        <v>59</v>
      </c>
      <c r="B80" s="91">
        <v>1987</v>
      </c>
      <c r="C80" s="573" t="s">
        <v>30</v>
      </c>
      <c r="D80" s="100" t="s">
        <v>31</v>
      </c>
      <c r="E80" s="11">
        <v>1</v>
      </c>
      <c r="F80" s="6">
        <v>118.16</v>
      </c>
      <c r="G80" s="6"/>
      <c r="H80" s="93" t="s">
        <v>175</v>
      </c>
      <c r="I80" s="6">
        <v>29.66</v>
      </c>
      <c r="J80" s="6"/>
      <c r="K80" s="6"/>
      <c r="L80" s="6"/>
      <c r="M80" s="6"/>
      <c r="N80" s="6"/>
      <c r="O80" s="6"/>
      <c r="P80" s="6"/>
      <c r="Q80" s="24">
        <v>30</v>
      </c>
      <c r="R80" s="6">
        <v>28.84</v>
      </c>
      <c r="S80" s="6">
        <v>28.84</v>
      </c>
      <c r="T80" s="6"/>
      <c r="U80" s="6"/>
      <c r="V80" s="6"/>
      <c r="W80" s="6"/>
      <c r="X80" s="93"/>
      <c r="Y80" s="93"/>
      <c r="Z80" s="93"/>
      <c r="AA80" s="93"/>
      <c r="AB80" s="93"/>
      <c r="AC80" s="93" t="s">
        <v>175</v>
      </c>
    </row>
    <row r="81" spans="1:29">
      <c r="A81" s="56">
        <v>60</v>
      </c>
      <c r="B81" s="91">
        <v>1988</v>
      </c>
      <c r="C81" s="573" t="s">
        <v>32</v>
      </c>
      <c r="D81" s="100" t="s">
        <v>33</v>
      </c>
      <c r="E81" s="18">
        <v>2</v>
      </c>
      <c r="F81" s="6">
        <v>118.12</v>
      </c>
      <c r="G81" s="6"/>
      <c r="H81" s="93" t="s">
        <v>175</v>
      </c>
      <c r="I81" s="6">
        <v>29.53</v>
      </c>
      <c r="J81" s="6"/>
      <c r="K81" s="6"/>
      <c r="L81" s="6"/>
      <c r="M81" s="6">
        <v>29.44</v>
      </c>
      <c r="N81" s="6"/>
      <c r="O81" s="6"/>
      <c r="P81" s="6"/>
      <c r="Q81" s="24">
        <v>30</v>
      </c>
      <c r="R81" s="6">
        <v>27.73</v>
      </c>
      <c r="S81" s="6"/>
      <c r="T81" s="6"/>
      <c r="U81" s="6"/>
      <c r="V81" s="6"/>
      <c r="W81" s="6"/>
      <c r="X81" s="93"/>
      <c r="Y81" s="93"/>
      <c r="Z81" s="93"/>
      <c r="AA81" s="93"/>
      <c r="AB81" s="93"/>
      <c r="AC81" s="93" t="s">
        <v>175</v>
      </c>
    </row>
    <row r="82" spans="1:29">
      <c r="A82" s="56">
        <v>61</v>
      </c>
      <c r="B82" s="91">
        <v>1988</v>
      </c>
      <c r="C82" s="573" t="s">
        <v>34</v>
      </c>
      <c r="D82" s="100" t="s">
        <v>35</v>
      </c>
      <c r="E82" s="11">
        <v>1</v>
      </c>
      <c r="F82" s="6">
        <v>118.57</v>
      </c>
      <c r="G82" s="6"/>
      <c r="H82" s="93" t="s">
        <v>175</v>
      </c>
      <c r="I82" s="6">
        <v>29.56</v>
      </c>
      <c r="J82" s="6"/>
      <c r="K82" s="6"/>
      <c r="L82" s="6"/>
      <c r="M82" s="24">
        <v>29.4</v>
      </c>
      <c r="N82" s="24"/>
      <c r="O82" s="24"/>
      <c r="P82" s="24"/>
      <c r="Q82" s="24">
        <v>30</v>
      </c>
      <c r="R82" s="24">
        <v>29.6</v>
      </c>
      <c r="S82" s="6"/>
      <c r="T82" s="6"/>
      <c r="U82" s="6"/>
      <c r="V82" s="6"/>
      <c r="W82" s="6"/>
      <c r="X82" s="93"/>
      <c r="Y82" s="93"/>
      <c r="Z82" s="93"/>
      <c r="AA82" s="93"/>
      <c r="AB82" s="93"/>
      <c r="AC82" s="93" t="s">
        <v>175</v>
      </c>
    </row>
    <row r="83" spans="1:29">
      <c r="A83" s="56">
        <v>62</v>
      </c>
      <c r="B83" s="91">
        <v>1989</v>
      </c>
      <c r="C83" s="573" t="s">
        <v>36</v>
      </c>
      <c r="D83" s="100" t="s">
        <v>37</v>
      </c>
      <c r="E83" s="18">
        <v>2</v>
      </c>
      <c r="F83" s="6">
        <v>117.77</v>
      </c>
      <c r="G83" s="6"/>
      <c r="H83" s="93" t="s">
        <v>177</v>
      </c>
      <c r="I83" s="24">
        <v>29.6</v>
      </c>
      <c r="J83" s="24"/>
      <c r="K83" s="24"/>
      <c r="L83" s="24"/>
      <c r="M83" s="6">
        <v>28.76</v>
      </c>
      <c r="N83" s="6"/>
      <c r="O83" s="6"/>
      <c r="P83" s="6"/>
      <c r="Q83" s="6">
        <v>29.85</v>
      </c>
      <c r="R83" s="6">
        <v>28.99</v>
      </c>
      <c r="S83" s="6"/>
      <c r="T83" s="6"/>
      <c r="U83" s="6"/>
      <c r="V83" s="6"/>
      <c r="W83" s="6"/>
      <c r="X83" s="93"/>
      <c r="Y83" s="93"/>
      <c r="Z83" s="93"/>
      <c r="AA83" s="93"/>
      <c r="AB83" s="93"/>
      <c r="AC83" s="93" t="s">
        <v>177</v>
      </c>
    </row>
    <row r="84" spans="1:29">
      <c r="A84" s="56">
        <v>63</v>
      </c>
      <c r="B84" s="91">
        <v>1989</v>
      </c>
      <c r="C84" s="573" t="s">
        <v>14</v>
      </c>
      <c r="D84" s="100" t="s">
        <v>38</v>
      </c>
      <c r="E84" s="11">
        <v>1</v>
      </c>
      <c r="F84" s="6">
        <v>117.77</v>
      </c>
      <c r="G84" s="6"/>
      <c r="H84" s="93" t="s">
        <v>177</v>
      </c>
      <c r="I84" s="6">
        <v>29.67</v>
      </c>
      <c r="J84" s="6"/>
      <c r="K84" s="6"/>
      <c r="L84" s="6"/>
      <c r="M84" s="6">
        <v>28.79</v>
      </c>
      <c r="N84" s="6"/>
      <c r="O84" s="6"/>
      <c r="P84" s="6"/>
      <c r="Q84" s="6">
        <v>29.91</v>
      </c>
      <c r="R84" s="6">
        <v>29.23</v>
      </c>
      <c r="S84" s="6"/>
      <c r="T84" s="6"/>
      <c r="U84" s="6"/>
      <c r="V84" s="6"/>
      <c r="W84" s="6"/>
      <c r="X84" s="93"/>
      <c r="Y84" s="93"/>
      <c r="Z84" s="93"/>
      <c r="AA84" s="93"/>
      <c r="AB84" s="93"/>
      <c r="AC84" s="93" t="s">
        <v>177</v>
      </c>
    </row>
    <row r="85" spans="1:29">
      <c r="A85" s="56">
        <v>64</v>
      </c>
      <c r="B85" s="91">
        <v>1990</v>
      </c>
      <c r="C85" s="573" t="s">
        <v>39</v>
      </c>
      <c r="D85" s="100" t="s">
        <v>40</v>
      </c>
      <c r="E85" s="11">
        <v>1</v>
      </c>
      <c r="F85" s="6">
        <v>117.67</v>
      </c>
      <c r="G85" s="6"/>
      <c r="H85" s="93" t="s">
        <v>177</v>
      </c>
      <c r="I85" s="6">
        <v>29.61</v>
      </c>
      <c r="J85" s="6"/>
      <c r="K85" s="6"/>
      <c r="L85" s="6"/>
      <c r="M85" s="6">
        <v>29.33</v>
      </c>
      <c r="N85" s="6"/>
      <c r="O85" s="6"/>
      <c r="P85" s="6"/>
      <c r="Q85" s="6">
        <v>29.08</v>
      </c>
      <c r="R85" s="6">
        <v>29.19</v>
      </c>
      <c r="S85" s="6"/>
      <c r="T85" s="6"/>
      <c r="U85" s="6"/>
      <c r="V85" s="6"/>
      <c r="W85" s="6"/>
      <c r="X85" s="93"/>
      <c r="Y85" s="93"/>
      <c r="Z85" s="93"/>
      <c r="AA85" s="93"/>
      <c r="AB85" s="93"/>
      <c r="AC85" s="93" t="s">
        <v>177</v>
      </c>
    </row>
    <row r="86" spans="1:29">
      <c r="A86" s="56">
        <v>65</v>
      </c>
      <c r="B86" s="91">
        <v>1990</v>
      </c>
      <c r="C86" s="573" t="s">
        <v>41</v>
      </c>
      <c r="D86" s="100" t="s">
        <v>42</v>
      </c>
      <c r="E86" s="6">
        <v>7</v>
      </c>
      <c r="F86" s="6">
        <v>117.23</v>
      </c>
      <c r="G86" s="6"/>
      <c r="H86" s="93" t="s">
        <v>177</v>
      </c>
      <c r="I86" s="6">
        <v>29.68</v>
      </c>
      <c r="J86" s="6"/>
      <c r="K86" s="6"/>
      <c r="L86" s="6"/>
      <c r="M86" s="6">
        <v>28.99</v>
      </c>
      <c r="N86" s="6"/>
      <c r="O86" s="6"/>
      <c r="P86" s="6"/>
      <c r="Q86" s="6">
        <v>29.04</v>
      </c>
      <c r="R86" s="6">
        <v>28.43</v>
      </c>
      <c r="S86" s="6"/>
      <c r="T86" s="6"/>
      <c r="U86" s="6"/>
      <c r="V86" s="6"/>
      <c r="W86" s="6"/>
      <c r="X86" s="93"/>
      <c r="Y86" s="93"/>
      <c r="Z86" s="93"/>
      <c r="AA86" s="93"/>
      <c r="AB86" s="93"/>
      <c r="AC86" s="93" t="s">
        <v>177</v>
      </c>
    </row>
    <row r="87" spans="1:29">
      <c r="A87" s="56">
        <v>66</v>
      </c>
      <c r="B87" s="91">
        <v>1991</v>
      </c>
      <c r="C87" s="486" t="s">
        <v>13</v>
      </c>
      <c r="D87" s="98" t="s">
        <v>43</v>
      </c>
      <c r="E87" s="19">
        <v>3</v>
      </c>
      <c r="F87" s="6">
        <v>118.47</v>
      </c>
      <c r="G87" s="6"/>
      <c r="H87" s="93" t="s">
        <v>177</v>
      </c>
      <c r="I87" s="24">
        <v>29.6</v>
      </c>
      <c r="J87" s="24"/>
      <c r="K87" s="24"/>
      <c r="L87" s="24"/>
      <c r="M87" s="6"/>
      <c r="N87" s="6"/>
      <c r="O87" s="6"/>
      <c r="P87" s="6"/>
      <c r="Q87" s="6">
        <v>29.91</v>
      </c>
      <c r="R87" s="24">
        <v>29.7</v>
      </c>
      <c r="S87" s="6">
        <v>28.87</v>
      </c>
      <c r="T87" s="6"/>
      <c r="U87" s="6"/>
      <c r="V87" s="6"/>
      <c r="W87" s="6"/>
      <c r="X87" s="93"/>
      <c r="Y87" s="93"/>
      <c r="Z87" s="93"/>
      <c r="AA87" s="93"/>
      <c r="AB87" s="93"/>
      <c r="AC87" s="93" t="s">
        <v>177</v>
      </c>
    </row>
    <row r="88" spans="1:29">
      <c r="A88" s="56">
        <v>67</v>
      </c>
      <c r="B88" s="91">
        <v>1992</v>
      </c>
      <c r="C88" s="571" t="s">
        <v>15</v>
      </c>
      <c r="D88" s="92" t="s">
        <v>6</v>
      </c>
      <c r="E88" s="19">
        <v>3</v>
      </c>
      <c r="F88" s="6">
        <v>117.38</v>
      </c>
      <c r="G88" s="6"/>
      <c r="H88" s="93" t="s">
        <v>177</v>
      </c>
      <c r="I88" s="6">
        <v>29.56</v>
      </c>
      <c r="J88" s="6"/>
      <c r="K88" s="6"/>
      <c r="L88" s="6"/>
      <c r="M88" s="6"/>
      <c r="N88" s="6"/>
      <c r="O88" s="6"/>
      <c r="P88" s="6"/>
      <c r="Q88" s="24">
        <v>29.1</v>
      </c>
      <c r="R88" s="6">
        <v>29.83</v>
      </c>
      <c r="S88" s="24">
        <v>28.5</v>
      </c>
      <c r="T88" s="6"/>
      <c r="U88" s="6"/>
      <c r="V88" s="6"/>
      <c r="W88" s="6"/>
      <c r="X88" s="93"/>
      <c r="Y88" s="93"/>
      <c r="Z88" s="93"/>
      <c r="AA88" s="93"/>
      <c r="AB88" s="93"/>
      <c r="AC88" s="93" t="s">
        <v>177</v>
      </c>
    </row>
    <row r="89" spans="1:29">
      <c r="A89" s="56">
        <v>68</v>
      </c>
      <c r="B89" s="91">
        <v>1992</v>
      </c>
      <c r="C89" s="573" t="s">
        <v>8</v>
      </c>
      <c r="D89" s="100" t="s">
        <v>9</v>
      </c>
      <c r="E89" s="11">
        <v>1</v>
      </c>
      <c r="F89" s="6">
        <v>117.47</v>
      </c>
      <c r="G89" s="6"/>
      <c r="H89" s="93" t="s">
        <v>177</v>
      </c>
      <c r="I89" s="6">
        <v>29.77</v>
      </c>
      <c r="J89" s="6"/>
      <c r="K89" s="6"/>
      <c r="L89" s="6"/>
      <c r="M89" s="6">
        <v>29.13</v>
      </c>
      <c r="N89" s="6"/>
      <c r="O89" s="6"/>
      <c r="P89" s="6"/>
      <c r="Q89" s="6">
        <v>28.51</v>
      </c>
      <c r="R89" s="6">
        <v>29.44</v>
      </c>
      <c r="S89" s="6"/>
      <c r="T89" s="6"/>
      <c r="U89" s="6"/>
      <c r="V89" s="6"/>
      <c r="W89" s="6">
        <v>28.83</v>
      </c>
      <c r="X89" s="93"/>
      <c r="Y89" s="93"/>
      <c r="Z89" s="93"/>
      <c r="AA89" s="93"/>
      <c r="AB89" s="93"/>
      <c r="AC89" s="93" t="s">
        <v>177</v>
      </c>
    </row>
    <row r="90" spans="1:29">
      <c r="A90" s="56">
        <v>69</v>
      </c>
      <c r="B90" s="91">
        <v>1993</v>
      </c>
      <c r="C90" s="573" t="s">
        <v>45</v>
      </c>
      <c r="D90" s="100" t="s">
        <v>46</v>
      </c>
      <c r="E90" s="11">
        <v>1</v>
      </c>
      <c r="F90" s="6">
        <v>118.32</v>
      </c>
      <c r="G90" s="6"/>
      <c r="H90" s="93" t="s">
        <v>367</v>
      </c>
      <c r="I90" s="6">
        <v>29.52</v>
      </c>
      <c r="J90" s="6"/>
      <c r="K90" s="6"/>
      <c r="L90" s="6"/>
      <c r="M90" s="24">
        <v>29</v>
      </c>
      <c r="N90" s="24"/>
      <c r="O90" s="24"/>
      <c r="P90" s="24"/>
      <c r="Q90" s="24">
        <v>30</v>
      </c>
      <c r="R90" s="24">
        <v>30</v>
      </c>
      <c r="S90" s="24">
        <v>30</v>
      </c>
      <c r="T90" s="6"/>
      <c r="U90" s="6"/>
      <c r="V90" s="6"/>
      <c r="W90" s="6"/>
      <c r="X90" s="93"/>
      <c r="Y90" s="93"/>
      <c r="Z90" s="93"/>
      <c r="AA90" s="93"/>
      <c r="AB90" s="93"/>
      <c r="AC90" s="93" t="s">
        <v>367</v>
      </c>
    </row>
    <row r="91" spans="1:29">
      <c r="A91" s="56">
        <v>70</v>
      </c>
      <c r="B91" s="91">
        <v>1993</v>
      </c>
      <c r="C91" s="573" t="s">
        <v>34</v>
      </c>
      <c r="D91" s="100" t="s">
        <v>47</v>
      </c>
      <c r="E91" s="11">
        <v>1</v>
      </c>
      <c r="F91" s="24">
        <v>118.3</v>
      </c>
      <c r="G91" s="24"/>
      <c r="H91" s="93" t="s">
        <v>367</v>
      </c>
      <c r="I91" s="6">
        <v>29.66</v>
      </c>
      <c r="J91" s="6"/>
      <c r="K91" s="6"/>
      <c r="L91" s="6"/>
      <c r="M91" s="6">
        <v>29.47</v>
      </c>
      <c r="N91" s="6"/>
      <c r="O91" s="6"/>
      <c r="P91" s="6"/>
      <c r="Q91" s="24">
        <v>30</v>
      </c>
      <c r="R91" s="6">
        <v>29.43</v>
      </c>
      <c r="S91" s="6">
        <v>29.01</v>
      </c>
      <c r="T91" s="6"/>
      <c r="U91" s="6"/>
      <c r="V91" s="6"/>
      <c r="W91" s="6"/>
      <c r="X91" s="93"/>
      <c r="Y91" s="93"/>
      <c r="Z91" s="93"/>
      <c r="AA91" s="93"/>
      <c r="AB91" s="93"/>
      <c r="AC91" s="93" t="s">
        <v>367</v>
      </c>
    </row>
    <row r="92" spans="1:29">
      <c r="A92" s="56">
        <v>71</v>
      </c>
      <c r="B92" s="91">
        <v>1994</v>
      </c>
      <c r="C92" s="573" t="s">
        <v>48</v>
      </c>
      <c r="D92" s="100" t="s">
        <v>49</v>
      </c>
      <c r="E92" s="19">
        <v>3</v>
      </c>
      <c r="F92" s="6">
        <v>117.04</v>
      </c>
      <c r="G92" s="6"/>
      <c r="H92" s="93" t="s">
        <v>367</v>
      </c>
      <c r="I92" s="6">
        <v>29.58</v>
      </c>
      <c r="J92" s="6"/>
      <c r="K92" s="6"/>
      <c r="L92" s="6"/>
      <c r="M92" s="6">
        <v>28.99</v>
      </c>
      <c r="N92" s="6"/>
      <c r="O92" s="6"/>
      <c r="P92" s="6"/>
      <c r="Q92" s="6">
        <v>29.65</v>
      </c>
      <c r="R92" s="6">
        <v>28.63</v>
      </c>
      <c r="S92" s="24">
        <v>28.7</v>
      </c>
      <c r="T92" s="6"/>
      <c r="U92" s="6"/>
      <c r="V92" s="6"/>
      <c r="W92" s="6"/>
      <c r="X92" s="93"/>
      <c r="Y92" s="93"/>
      <c r="Z92" s="93"/>
      <c r="AA92" s="93"/>
      <c r="AB92" s="93"/>
      <c r="AC92" s="93" t="s">
        <v>367</v>
      </c>
    </row>
    <row r="93" spans="1:29">
      <c r="A93" s="56">
        <v>72</v>
      </c>
      <c r="B93" s="91">
        <v>1994</v>
      </c>
      <c r="C93" s="513" t="s">
        <v>28</v>
      </c>
      <c r="D93" s="96" t="s">
        <v>50</v>
      </c>
      <c r="E93" s="6">
        <v>5</v>
      </c>
      <c r="F93" s="6">
        <v>117.79</v>
      </c>
      <c r="G93" s="6"/>
      <c r="H93" s="93" t="s">
        <v>367</v>
      </c>
      <c r="I93" s="6">
        <v>29.61</v>
      </c>
      <c r="J93" s="6"/>
      <c r="K93" s="6"/>
      <c r="L93" s="6"/>
      <c r="M93" s="6">
        <v>29.44</v>
      </c>
      <c r="N93" s="6"/>
      <c r="O93" s="6"/>
      <c r="P93" s="6"/>
      <c r="Q93" s="6">
        <v>29.09</v>
      </c>
      <c r="R93" s="6">
        <v>29.33</v>
      </c>
      <c r="S93" s="6">
        <v>29.16</v>
      </c>
      <c r="T93" s="6"/>
      <c r="U93" s="6"/>
      <c r="V93" s="6"/>
      <c r="W93" s="6"/>
      <c r="X93" s="93"/>
      <c r="Y93" s="93"/>
      <c r="Z93" s="93"/>
      <c r="AA93" s="93"/>
      <c r="AB93" s="93"/>
      <c r="AC93" s="93" t="s">
        <v>367</v>
      </c>
    </row>
    <row r="94" spans="1:29">
      <c r="A94" s="56">
        <v>73</v>
      </c>
      <c r="B94" s="91">
        <v>1995</v>
      </c>
      <c r="C94" s="573" t="s">
        <v>32</v>
      </c>
      <c r="D94" s="100" t="s">
        <v>51</v>
      </c>
      <c r="E94" s="6">
        <v>6</v>
      </c>
      <c r="F94" s="6">
        <v>117.19</v>
      </c>
      <c r="G94" s="6"/>
      <c r="H94" s="93" t="s">
        <v>176</v>
      </c>
      <c r="I94" s="6">
        <v>29.27</v>
      </c>
      <c r="J94" s="6"/>
      <c r="K94" s="6"/>
      <c r="L94" s="6"/>
      <c r="M94" s="6">
        <v>29.47</v>
      </c>
      <c r="N94" s="6"/>
      <c r="O94" s="6"/>
      <c r="P94" s="6"/>
      <c r="Q94" s="24">
        <v>30</v>
      </c>
      <c r="R94" s="6">
        <v>29.04</v>
      </c>
      <c r="S94" s="6">
        <v>29.28</v>
      </c>
      <c r="T94" s="6">
        <v>28.78</v>
      </c>
      <c r="U94" s="6"/>
      <c r="V94" s="6"/>
      <c r="W94" s="6"/>
      <c r="X94" s="93"/>
      <c r="Y94" s="93"/>
      <c r="Z94" s="93"/>
      <c r="AA94" s="93"/>
      <c r="AB94" s="93"/>
      <c r="AC94" s="93" t="s">
        <v>176</v>
      </c>
    </row>
    <row r="95" spans="1:29">
      <c r="A95" s="56">
        <v>74</v>
      </c>
      <c r="B95" s="91">
        <v>1995</v>
      </c>
      <c r="C95" s="573" t="s">
        <v>41</v>
      </c>
      <c r="D95" s="100" t="s">
        <v>23</v>
      </c>
      <c r="E95" s="18">
        <v>2</v>
      </c>
      <c r="F95" s="6">
        <v>118.36</v>
      </c>
      <c r="G95" s="6"/>
      <c r="H95" s="93" t="s">
        <v>176</v>
      </c>
      <c r="I95" s="6">
        <v>29.59</v>
      </c>
      <c r="J95" s="6"/>
      <c r="K95" s="6"/>
      <c r="L95" s="6"/>
      <c r="M95" s="24">
        <v>29.4</v>
      </c>
      <c r="N95" s="24"/>
      <c r="O95" s="24"/>
      <c r="P95" s="24"/>
      <c r="Q95" s="24">
        <v>30</v>
      </c>
      <c r="R95" s="6">
        <v>29.87</v>
      </c>
      <c r="S95" s="24">
        <v>29.2</v>
      </c>
      <c r="T95" s="6"/>
      <c r="U95" s="6"/>
      <c r="V95" s="6"/>
      <c r="W95" s="6"/>
      <c r="X95" s="93"/>
      <c r="Y95" s="93"/>
      <c r="Z95" s="93"/>
      <c r="AA95" s="93"/>
      <c r="AB95" s="93"/>
      <c r="AC95" s="93" t="s">
        <v>176</v>
      </c>
    </row>
    <row r="96" spans="1:29">
      <c r="A96" s="56">
        <v>75</v>
      </c>
      <c r="B96" s="91">
        <v>1996</v>
      </c>
      <c r="C96" s="573" t="s">
        <v>48</v>
      </c>
      <c r="D96" s="100" t="s">
        <v>52</v>
      </c>
      <c r="E96" s="6">
        <v>4</v>
      </c>
      <c r="F96" s="6">
        <v>117.37</v>
      </c>
      <c r="G96" s="6"/>
      <c r="H96" s="93" t="s">
        <v>176</v>
      </c>
      <c r="I96" s="6">
        <v>29.59</v>
      </c>
      <c r="J96" s="6"/>
      <c r="K96" s="6"/>
      <c r="L96" s="6"/>
      <c r="M96" s="6">
        <v>29.29</v>
      </c>
      <c r="N96" s="6"/>
      <c r="O96" s="6"/>
      <c r="P96" s="6"/>
      <c r="Q96" s="6">
        <v>29.55</v>
      </c>
      <c r="R96" s="6">
        <v>29.03</v>
      </c>
      <c r="S96" s="6">
        <v>28.27</v>
      </c>
      <c r="T96" s="6"/>
      <c r="U96" s="6"/>
      <c r="V96" s="6"/>
      <c r="W96" s="6"/>
      <c r="X96" s="93"/>
      <c r="Y96" s="93"/>
      <c r="Z96" s="93"/>
      <c r="AA96" s="93"/>
      <c r="AB96" s="93"/>
      <c r="AC96" s="93" t="s">
        <v>176</v>
      </c>
    </row>
    <row r="97" spans="1:29">
      <c r="A97" s="56">
        <v>76</v>
      </c>
      <c r="B97" s="91">
        <v>1996</v>
      </c>
      <c r="C97" s="486" t="s">
        <v>13</v>
      </c>
      <c r="D97" s="98" t="s">
        <v>53</v>
      </c>
      <c r="E97" s="6">
        <v>10</v>
      </c>
      <c r="F97" s="6">
        <v>118.51</v>
      </c>
      <c r="G97" s="6"/>
      <c r="H97" s="93" t="s">
        <v>176</v>
      </c>
      <c r="I97" s="6">
        <v>29.73</v>
      </c>
      <c r="J97" s="6"/>
      <c r="K97" s="6"/>
      <c r="L97" s="6"/>
      <c r="M97" s="6">
        <v>29.28</v>
      </c>
      <c r="N97" s="6"/>
      <c r="O97" s="6"/>
      <c r="P97" s="6"/>
      <c r="Q97" s="24">
        <v>30</v>
      </c>
      <c r="R97" s="24">
        <v>29.5</v>
      </c>
      <c r="S97" s="6">
        <v>29.52</v>
      </c>
      <c r="T97" s="6"/>
      <c r="U97" s="6"/>
      <c r="V97" s="6"/>
      <c r="W97" s="6"/>
      <c r="X97" s="93"/>
      <c r="Y97" s="93"/>
      <c r="Z97" s="93"/>
      <c r="AA97" s="93"/>
      <c r="AB97" s="93"/>
      <c r="AC97" s="93" t="s">
        <v>176</v>
      </c>
    </row>
    <row r="98" spans="1:29">
      <c r="A98" s="102"/>
      <c r="B98" s="102"/>
      <c r="C98" s="103" t="s">
        <v>341</v>
      </c>
      <c r="D98" s="103"/>
      <c r="E98" s="104"/>
      <c r="F98" s="105">
        <v>116.26333333333335</v>
      </c>
      <c r="G98" s="105">
        <v>142.94435897435898</v>
      </c>
      <c r="H98" s="105"/>
      <c r="I98" s="105">
        <v>29.296285714285716</v>
      </c>
      <c r="J98" s="105"/>
      <c r="K98" s="105"/>
      <c r="L98" s="105"/>
      <c r="M98" s="105">
        <v>28.973076923076921</v>
      </c>
      <c r="N98" s="105">
        <v>27.914999999999999</v>
      </c>
      <c r="O98" s="105">
        <v>26.53</v>
      </c>
      <c r="P98" s="105"/>
      <c r="Q98" s="105">
        <v>29.646499999999996</v>
      </c>
      <c r="R98" s="105">
        <v>29.206666666666663</v>
      </c>
      <c r="S98" s="105">
        <v>29.03083333333333</v>
      </c>
      <c r="T98" s="105">
        <v>28.228888888888889</v>
      </c>
      <c r="U98" s="105"/>
      <c r="V98" s="105"/>
      <c r="W98" s="105">
        <v>28.83</v>
      </c>
      <c r="X98" s="105">
        <v>27.074999999999999</v>
      </c>
      <c r="Y98" s="105"/>
      <c r="Z98" s="105"/>
      <c r="AA98" s="105"/>
      <c r="AB98" s="105"/>
      <c r="AC98" s="105"/>
    </row>
    <row r="99" spans="1:29">
      <c r="A99" s="706" t="s">
        <v>381</v>
      </c>
      <c r="B99" s="86" t="s">
        <v>0</v>
      </c>
      <c r="C99" s="87" t="s">
        <v>1</v>
      </c>
      <c r="D99" s="87" t="s">
        <v>2</v>
      </c>
      <c r="E99" s="30" t="s">
        <v>3</v>
      </c>
      <c r="F99" s="30" t="s">
        <v>4</v>
      </c>
      <c r="G99" s="30" t="s">
        <v>4</v>
      </c>
      <c r="H99" s="30"/>
      <c r="I99" s="30" t="s">
        <v>138</v>
      </c>
      <c r="J99" s="30" t="s">
        <v>137</v>
      </c>
      <c r="K99" s="30" t="s">
        <v>622</v>
      </c>
      <c r="L99" s="30" t="s">
        <v>661</v>
      </c>
      <c r="M99" s="30" t="s">
        <v>150</v>
      </c>
      <c r="N99" s="30" t="s">
        <v>189</v>
      </c>
      <c r="O99" s="30" t="s">
        <v>190</v>
      </c>
      <c r="P99" s="30" t="s">
        <v>355</v>
      </c>
      <c r="Q99" s="30" t="s">
        <v>152</v>
      </c>
      <c r="R99" s="30" t="s">
        <v>131</v>
      </c>
      <c r="S99" s="30" t="s">
        <v>161</v>
      </c>
      <c r="T99" s="30" t="s">
        <v>147</v>
      </c>
      <c r="U99" s="30" t="s">
        <v>129</v>
      </c>
      <c r="V99" s="30" t="s">
        <v>149</v>
      </c>
      <c r="W99" s="30" t="s">
        <v>127</v>
      </c>
      <c r="X99" s="30" t="s">
        <v>324</v>
      </c>
      <c r="Y99" s="30" t="s">
        <v>141</v>
      </c>
      <c r="Z99" s="30" t="s">
        <v>335</v>
      </c>
      <c r="AA99" s="30" t="s">
        <v>162</v>
      </c>
      <c r="AB99" s="30" t="s">
        <v>336</v>
      </c>
      <c r="AC99" s="30"/>
    </row>
    <row r="100" spans="1:29">
      <c r="A100" s="112" t="s">
        <v>382</v>
      </c>
      <c r="B100" s="88"/>
      <c r="C100" s="89"/>
      <c r="D100" s="89"/>
      <c r="E100" s="41"/>
      <c r="F100" s="41" t="s">
        <v>337</v>
      </c>
      <c r="G100" s="41" t="s">
        <v>338</v>
      </c>
      <c r="H100" s="90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90"/>
      <c r="Y100" s="90"/>
      <c r="Z100" s="90"/>
      <c r="AA100" s="90"/>
      <c r="AB100" s="90"/>
      <c r="AC100" s="90"/>
    </row>
    <row r="101" spans="1:29">
      <c r="A101" s="56">
        <v>77</v>
      </c>
      <c r="B101" s="91">
        <v>1997</v>
      </c>
      <c r="C101" s="573" t="s">
        <v>54</v>
      </c>
      <c r="D101" s="100" t="s">
        <v>55</v>
      </c>
      <c r="E101" s="18">
        <v>2</v>
      </c>
      <c r="F101" s="6">
        <v>34.81</v>
      </c>
      <c r="G101" s="6">
        <v>25.76</v>
      </c>
      <c r="H101" s="93" t="s">
        <v>177</v>
      </c>
      <c r="I101" s="6">
        <v>9.0500000000000007</v>
      </c>
      <c r="J101" s="6"/>
      <c r="K101" s="6"/>
      <c r="L101" s="6"/>
      <c r="M101" s="6">
        <v>8.58</v>
      </c>
      <c r="N101" s="6"/>
      <c r="O101" s="6"/>
      <c r="P101" s="6"/>
      <c r="Q101" s="6">
        <v>9.2200000000000006</v>
      </c>
      <c r="R101" s="6">
        <v>6.65</v>
      </c>
      <c r="S101" s="6">
        <v>8.41</v>
      </c>
      <c r="T101" s="6"/>
      <c r="U101" s="6"/>
      <c r="V101" s="6"/>
      <c r="W101" s="6"/>
      <c r="X101" s="93"/>
      <c r="Y101" s="93"/>
      <c r="Z101" s="93"/>
      <c r="AA101" s="93"/>
      <c r="AB101" s="93"/>
      <c r="AC101" s="93" t="s">
        <v>177</v>
      </c>
    </row>
    <row r="102" spans="1:29">
      <c r="A102" s="56">
        <v>78</v>
      </c>
      <c r="B102" s="91">
        <v>1997</v>
      </c>
      <c r="C102" s="571" t="s">
        <v>15</v>
      </c>
      <c r="D102" s="92" t="s">
        <v>56</v>
      </c>
      <c r="E102" s="18">
        <v>2</v>
      </c>
      <c r="F102" s="24">
        <v>36.700000000000003</v>
      </c>
      <c r="G102" s="24">
        <v>27.52</v>
      </c>
      <c r="H102" s="93" t="s">
        <v>177</v>
      </c>
      <c r="I102" s="6">
        <v>9.18</v>
      </c>
      <c r="J102" s="6"/>
      <c r="K102" s="6"/>
      <c r="L102" s="6"/>
      <c r="M102" s="6">
        <v>8.94</v>
      </c>
      <c r="N102" s="6"/>
      <c r="O102" s="6"/>
      <c r="P102" s="6"/>
      <c r="Q102" s="6">
        <v>9.48</v>
      </c>
      <c r="R102" s="6">
        <v>9.31</v>
      </c>
      <c r="S102" s="6">
        <v>9.24</v>
      </c>
      <c r="T102" s="6"/>
      <c r="U102" s="6"/>
      <c r="V102" s="6"/>
      <c r="W102" s="6"/>
      <c r="X102" s="93"/>
      <c r="Y102" s="93"/>
      <c r="Z102" s="93"/>
      <c r="AA102" s="93"/>
      <c r="AB102" s="93"/>
      <c r="AC102" s="93" t="s">
        <v>177</v>
      </c>
    </row>
    <row r="103" spans="1:29">
      <c r="A103" s="56">
        <v>79</v>
      </c>
      <c r="B103" s="91">
        <v>1998</v>
      </c>
      <c r="C103" s="573" t="s">
        <v>19</v>
      </c>
      <c r="D103" s="110" t="s">
        <v>515</v>
      </c>
      <c r="E103" s="11">
        <v>1</v>
      </c>
      <c r="F103" s="6">
        <v>37.19</v>
      </c>
      <c r="G103" s="6">
        <v>27.71</v>
      </c>
      <c r="H103" s="93" t="s">
        <v>177</v>
      </c>
      <c r="I103" s="6">
        <v>9.48</v>
      </c>
      <c r="J103" s="6"/>
      <c r="K103" s="6"/>
      <c r="L103" s="6"/>
      <c r="M103" s="6">
        <v>8.9600000000000009</v>
      </c>
      <c r="N103" s="6"/>
      <c r="O103" s="6"/>
      <c r="P103" s="6"/>
      <c r="Q103" s="24">
        <v>9.8000000000000007</v>
      </c>
      <c r="R103" s="6">
        <v>9.2100000000000009</v>
      </c>
      <c r="S103" s="6">
        <v>8.6300000000000008</v>
      </c>
      <c r="T103" s="6"/>
      <c r="U103" s="6"/>
      <c r="V103" s="6"/>
      <c r="W103" s="6"/>
      <c r="X103" s="93"/>
      <c r="Y103" s="93"/>
      <c r="Z103" s="93"/>
      <c r="AA103" s="93"/>
      <c r="AB103" s="93"/>
      <c r="AC103" s="93" t="s">
        <v>177</v>
      </c>
    </row>
    <row r="104" spans="1:29">
      <c r="A104" s="56">
        <v>80</v>
      </c>
      <c r="B104" s="91">
        <v>1998</v>
      </c>
      <c r="C104" s="573" t="s">
        <v>58</v>
      </c>
      <c r="D104" s="100" t="s">
        <v>59</v>
      </c>
      <c r="E104" s="11">
        <v>1</v>
      </c>
      <c r="F104" s="24">
        <v>36.299999999999997</v>
      </c>
      <c r="G104" s="24">
        <v>27.14</v>
      </c>
      <c r="H104" s="93" t="s">
        <v>177</v>
      </c>
      <c r="I104" s="6">
        <v>9.16</v>
      </c>
      <c r="J104" s="6"/>
      <c r="K104" s="6"/>
      <c r="L104" s="6"/>
      <c r="M104" s="6">
        <v>8.7100000000000009</v>
      </c>
      <c r="N104" s="6"/>
      <c r="O104" s="6"/>
      <c r="P104" s="6"/>
      <c r="Q104" s="6">
        <v>9.36</v>
      </c>
      <c r="R104" s="6">
        <v>9.27</v>
      </c>
      <c r="S104" s="6">
        <v>9.0399999999999991</v>
      </c>
      <c r="T104" s="6"/>
      <c r="U104" s="6"/>
      <c r="V104" s="6">
        <v>8.24</v>
      </c>
      <c r="W104" s="6"/>
      <c r="X104" s="93"/>
      <c r="Y104" s="93"/>
      <c r="Z104" s="93"/>
      <c r="AA104" s="93"/>
      <c r="AB104" s="93"/>
      <c r="AC104" s="93" t="s">
        <v>177</v>
      </c>
    </row>
    <row r="105" spans="1:29">
      <c r="A105" s="56">
        <v>81</v>
      </c>
      <c r="B105" s="91">
        <v>1999</v>
      </c>
      <c r="C105" s="573" t="s">
        <v>60</v>
      </c>
      <c r="D105" s="100" t="s">
        <v>61</v>
      </c>
      <c r="E105" s="11">
        <v>1</v>
      </c>
      <c r="F105" s="24">
        <v>37</v>
      </c>
      <c r="G105" s="24">
        <v>27.48</v>
      </c>
      <c r="H105" s="93" t="s">
        <v>177</v>
      </c>
      <c r="I105" s="6">
        <v>9.52</v>
      </c>
      <c r="J105" s="6"/>
      <c r="K105" s="6"/>
      <c r="L105" s="6"/>
      <c r="M105" s="6">
        <v>8.64</v>
      </c>
      <c r="N105" s="6"/>
      <c r="O105" s="6"/>
      <c r="P105" s="6"/>
      <c r="Q105" s="24">
        <v>10</v>
      </c>
      <c r="R105" s="6">
        <v>9.25</v>
      </c>
      <c r="S105" s="6"/>
      <c r="T105" s="6"/>
      <c r="U105" s="6"/>
      <c r="V105" s="6">
        <v>8.39</v>
      </c>
      <c r="W105" s="6"/>
      <c r="X105" s="93"/>
      <c r="Y105" s="93"/>
      <c r="Z105" s="93"/>
      <c r="AA105" s="93"/>
      <c r="AB105" s="93"/>
      <c r="AC105" s="93" t="s">
        <v>177</v>
      </c>
    </row>
    <row r="106" spans="1:29">
      <c r="A106" s="56">
        <v>82</v>
      </c>
      <c r="B106" s="91">
        <v>1999</v>
      </c>
      <c r="C106" s="513" t="s">
        <v>28</v>
      </c>
      <c r="D106" s="96" t="s">
        <v>62</v>
      </c>
      <c r="E106" s="18">
        <v>2</v>
      </c>
      <c r="F106" s="6">
        <v>37.61</v>
      </c>
      <c r="G106" s="6">
        <v>28.13</v>
      </c>
      <c r="H106" s="93" t="s">
        <v>177</v>
      </c>
      <c r="I106" s="6">
        <v>9.48</v>
      </c>
      <c r="J106" s="6"/>
      <c r="K106" s="6"/>
      <c r="L106" s="6"/>
      <c r="M106" s="6">
        <v>9.27</v>
      </c>
      <c r="N106" s="6"/>
      <c r="O106" s="6"/>
      <c r="P106" s="6"/>
      <c r="Q106" s="6">
        <v>9.98</v>
      </c>
      <c r="R106" s="6">
        <v>9.0299999999999994</v>
      </c>
      <c r="S106" s="6">
        <v>8.69</v>
      </c>
      <c r="T106" s="6"/>
      <c r="U106" s="6"/>
      <c r="V106" s="6"/>
      <c r="W106" s="6"/>
      <c r="X106" s="93"/>
      <c r="Y106" s="93"/>
      <c r="Z106" s="93"/>
      <c r="AA106" s="93"/>
      <c r="AB106" s="93"/>
      <c r="AC106" s="93" t="s">
        <v>177</v>
      </c>
    </row>
    <row r="107" spans="1:29">
      <c r="A107" s="56">
        <v>83</v>
      </c>
      <c r="B107" s="91">
        <v>2000</v>
      </c>
      <c r="C107" s="573" t="s">
        <v>17</v>
      </c>
      <c r="D107" s="100" t="s">
        <v>63</v>
      </c>
      <c r="E107" s="19">
        <v>3</v>
      </c>
      <c r="F107" s="6">
        <v>37.22</v>
      </c>
      <c r="G107" s="6">
        <v>27.52</v>
      </c>
      <c r="H107" s="93" t="s">
        <v>177</v>
      </c>
      <c r="I107" s="24">
        <v>9.6999999999999993</v>
      </c>
      <c r="J107" s="24"/>
      <c r="K107" s="24"/>
      <c r="L107" s="24"/>
      <c r="M107" s="6">
        <v>8.64</v>
      </c>
      <c r="N107" s="6"/>
      <c r="O107" s="6"/>
      <c r="P107" s="6"/>
      <c r="Q107" s="24">
        <v>10</v>
      </c>
      <c r="R107" s="6">
        <v>8.5399999999999991</v>
      </c>
      <c r="S107" s="6">
        <v>8.9600000000000009</v>
      </c>
      <c r="T107" s="6"/>
      <c r="U107" s="6"/>
      <c r="V107" s="6"/>
      <c r="W107" s="6"/>
      <c r="X107" s="93"/>
      <c r="Y107" s="93"/>
      <c r="Z107" s="93"/>
      <c r="AA107" s="93"/>
      <c r="AB107" s="93"/>
      <c r="AC107" s="93" t="s">
        <v>177</v>
      </c>
    </row>
    <row r="108" spans="1:29">
      <c r="A108" s="56">
        <v>84</v>
      </c>
      <c r="B108" s="91">
        <v>2000</v>
      </c>
      <c r="C108" s="573" t="s">
        <v>45</v>
      </c>
      <c r="D108" s="100" t="s">
        <v>64</v>
      </c>
      <c r="E108" s="11">
        <v>1</v>
      </c>
      <c r="F108" s="6">
        <v>37.33</v>
      </c>
      <c r="G108" s="24">
        <v>27.7</v>
      </c>
      <c r="H108" s="93" t="s">
        <v>177</v>
      </c>
      <c r="I108" s="6">
        <v>9.6300000000000008</v>
      </c>
      <c r="J108" s="6"/>
      <c r="K108" s="6"/>
      <c r="L108" s="6"/>
      <c r="M108" s="6">
        <v>8.2799999999999994</v>
      </c>
      <c r="N108" s="6"/>
      <c r="O108" s="6"/>
      <c r="P108" s="6"/>
      <c r="Q108" s="24">
        <v>10</v>
      </c>
      <c r="R108" s="6">
        <v>9.2200000000000006</v>
      </c>
      <c r="S108" s="6"/>
      <c r="T108" s="6"/>
      <c r="U108" s="6"/>
      <c r="V108" s="6">
        <v>9.2200000000000006</v>
      </c>
      <c r="W108" s="6"/>
      <c r="X108" s="93"/>
      <c r="Y108" s="93"/>
      <c r="Z108" s="93"/>
      <c r="AA108" s="93"/>
      <c r="AB108" s="93"/>
      <c r="AC108" s="93" t="s">
        <v>177</v>
      </c>
    </row>
    <row r="109" spans="1:29">
      <c r="A109" s="56">
        <v>85</v>
      </c>
      <c r="B109" s="91">
        <v>2001</v>
      </c>
      <c r="C109" s="573" t="s">
        <v>17</v>
      </c>
      <c r="D109" s="100" t="s">
        <v>65</v>
      </c>
      <c r="E109" s="18">
        <v>2</v>
      </c>
      <c r="F109" s="490">
        <v>37.119999999999997</v>
      </c>
      <c r="G109" s="6">
        <v>27.32</v>
      </c>
      <c r="H109" s="93" t="s">
        <v>177</v>
      </c>
      <c r="I109" s="24">
        <v>9.8000000000000007</v>
      </c>
      <c r="J109" s="24"/>
      <c r="K109" s="24"/>
      <c r="L109" s="24"/>
      <c r="M109" s="6"/>
      <c r="N109" s="6"/>
      <c r="O109" s="6"/>
      <c r="P109" s="6"/>
      <c r="Q109" s="24">
        <v>10</v>
      </c>
      <c r="R109" s="6">
        <v>9.02</v>
      </c>
      <c r="S109" s="6"/>
      <c r="T109" s="6">
        <v>9.02</v>
      </c>
      <c r="U109" s="6"/>
      <c r="V109" s="6">
        <v>7.15</v>
      </c>
      <c r="W109" s="6"/>
      <c r="X109" s="93"/>
      <c r="Y109" s="93"/>
      <c r="Z109" s="93"/>
      <c r="AA109" s="93"/>
      <c r="AB109" s="93"/>
      <c r="AC109" s="93" t="s">
        <v>177</v>
      </c>
    </row>
    <row r="110" spans="1:29">
      <c r="A110" s="56">
        <v>86</v>
      </c>
      <c r="B110" s="91">
        <v>2001</v>
      </c>
      <c r="C110" s="573" t="s">
        <v>11</v>
      </c>
      <c r="D110" s="100" t="s">
        <v>12</v>
      </c>
      <c r="E110" s="18">
        <v>2</v>
      </c>
      <c r="F110" s="491">
        <v>37.799999999999997</v>
      </c>
      <c r="G110" s="6">
        <v>28.04</v>
      </c>
      <c r="H110" s="93" t="s">
        <v>177</v>
      </c>
      <c r="I110" s="6">
        <v>9.76</v>
      </c>
      <c r="J110" s="6"/>
      <c r="K110" s="6"/>
      <c r="L110" s="6"/>
      <c r="M110" s="6"/>
      <c r="N110" s="6"/>
      <c r="O110" s="6"/>
      <c r="P110" s="6"/>
      <c r="Q110" s="6">
        <v>9.98</v>
      </c>
      <c r="R110" s="6"/>
      <c r="S110" s="6">
        <v>9.2799999999999994</v>
      </c>
      <c r="T110" s="6">
        <v>9.23</v>
      </c>
      <c r="U110" s="6">
        <v>9.51</v>
      </c>
      <c r="V110" s="6">
        <v>7.92</v>
      </c>
      <c r="W110" s="6"/>
      <c r="X110" s="93"/>
      <c r="Y110" s="93"/>
      <c r="Z110" s="93"/>
      <c r="AA110" s="93"/>
      <c r="AB110" s="93"/>
      <c r="AC110" s="93" t="s">
        <v>177</v>
      </c>
    </row>
    <row r="111" spans="1:29">
      <c r="A111" s="56">
        <v>87</v>
      </c>
      <c r="B111" s="91">
        <v>2002</v>
      </c>
      <c r="C111" s="486" t="s">
        <v>13</v>
      </c>
      <c r="D111" s="98" t="s">
        <v>14</v>
      </c>
      <c r="E111" s="19">
        <v>3</v>
      </c>
      <c r="F111" s="490">
        <v>38.64</v>
      </c>
      <c r="G111" s="6">
        <v>28.99</v>
      </c>
      <c r="H111" s="93" t="s">
        <v>177</v>
      </c>
      <c r="I111" s="6">
        <v>9.65</v>
      </c>
      <c r="J111" s="6"/>
      <c r="K111" s="6"/>
      <c r="L111" s="6"/>
      <c r="M111" s="6"/>
      <c r="N111" s="6"/>
      <c r="O111" s="6"/>
      <c r="P111" s="6"/>
      <c r="Q111" s="24">
        <v>10</v>
      </c>
      <c r="R111" s="6"/>
      <c r="S111" s="6">
        <v>9.6300000000000008</v>
      </c>
      <c r="T111" s="6">
        <v>9.17</v>
      </c>
      <c r="U111" s="24">
        <v>10</v>
      </c>
      <c r="V111" s="6"/>
      <c r="W111" s="6"/>
      <c r="X111" s="93"/>
      <c r="Y111" s="93"/>
      <c r="Z111" s="93"/>
      <c r="AA111" s="93"/>
      <c r="AB111" s="93"/>
      <c r="AC111" s="93" t="s">
        <v>177</v>
      </c>
    </row>
    <row r="112" spans="1:29">
      <c r="A112" s="56">
        <v>88</v>
      </c>
      <c r="B112" s="91">
        <v>2003</v>
      </c>
      <c r="C112" s="571" t="s">
        <v>15</v>
      </c>
      <c r="D112" s="92" t="s">
        <v>16</v>
      </c>
      <c r="E112" s="11">
        <v>1</v>
      </c>
      <c r="F112" s="490">
        <v>38.75</v>
      </c>
      <c r="G112" s="6">
        <v>28.98</v>
      </c>
      <c r="H112" s="93" t="s">
        <v>179</v>
      </c>
      <c r="I112" s="6">
        <v>9.77</v>
      </c>
      <c r="J112" s="6"/>
      <c r="K112" s="6"/>
      <c r="L112" s="6"/>
      <c r="M112" s="6"/>
      <c r="N112" s="6"/>
      <c r="O112" s="6"/>
      <c r="P112" s="6"/>
      <c r="Q112" s="24">
        <v>9.9</v>
      </c>
      <c r="R112" s="6"/>
      <c r="S112" s="6">
        <v>9.42</v>
      </c>
      <c r="T112" s="6">
        <v>9.5299999999999994</v>
      </c>
      <c r="U112" s="6">
        <v>9.7100000000000009</v>
      </c>
      <c r="V112" s="6"/>
      <c r="W112" s="6"/>
      <c r="X112" s="93"/>
      <c r="Y112" s="93"/>
      <c r="Z112" s="93"/>
      <c r="AA112" s="93"/>
      <c r="AB112" s="93"/>
      <c r="AC112" s="93" t="s">
        <v>179</v>
      </c>
    </row>
    <row r="113" spans="1:29">
      <c r="A113" s="56">
        <v>89</v>
      </c>
      <c r="B113" s="91">
        <v>2003</v>
      </c>
      <c r="C113" s="573" t="s">
        <v>17</v>
      </c>
      <c r="D113" s="100" t="s">
        <v>18</v>
      </c>
      <c r="E113" s="6">
        <v>4</v>
      </c>
      <c r="F113" s="490">
        <v>37.57</v>
      </c>
      <c r="G113" s="6">
        <v>27.94</v>
      </c>
      <c r="H113" s="93" t="s">
        <v>179</v>
      </c>
      <c r="I113" s="6">
        <v>9.6300000000000008</v>
      </c>
      <c r="J113" s="6"/>
      <c r="K113" s="6"/>
      <c r="L113" s="6"/>
      <c r="M113" s="6"/>
      <c r="N113" s="6"/>
      <c r="O113" s="6"/>
      <c r="P113" s="6"/>
      <c r="Q113" s="24">
        <v>9.5</v>
      </c>
      <c r="R113" s="6"/>
      <c r="S113" s="24">
        <v>9.1</v>
      </c>
      <c r="T113" s="6">
        <v>9.1199999999999992</v>
      </c>
      <c r="U113" s="6">
        <v>8.89</v>
      </c>
      <c r="V113" s="6">
        <v>9.31</v>
      </c>
      <c r="W113" s="6"/>
      <c r="X113" s="93"/>
      <c r="Y113" s="93"/>
      <c r="Z113" s="111"/>
      <c r="AA113" s="111"/>
      <c r="AB113" s="93"/>
      <c r="AC113" s="93" t="s">
        <v>179</v>
      </c>
    </row>
    <row r="114" spans="1:29">
      <c r="A114" s="56">
        <v>90</v>
      </c>
      <c r="B114" s="91">
        <v>2004</v>
      </c>
      <c r="C114" s="573" t="s">
        <v>19</v>
      </c>
      <c r="D114" s="100" t="s">
        <v>20</v>
      </c>
      <c r="E114" s="18">
        <v>2</v>
      </c>
      <c r="F114" s="491">
        <v>35.85</v>
      </c>
      <c r="G114" s="24">
        <v>26.76</v>
      </c>
      <c r="H114" s="93" t="s">
        <v>179</v>
      </c>
      <c r="I114" s="6">
        <v>9.09</v>
      </c>
      <c r="J114" s="6"/>
      <c r="K114" s="6"/>
      <c r="L114" s="6"/>
      <c r="M114" s="489"/>
      <c r="N114" s="6"/>
      <c r="O114" s="6"/>
      <c r="P114" s="6"/>
      <c r="Q114" s="6">
        <v>9.0399999999999991</v>
      </c>
      <c r="R114" s="6"/>
      <c r="S114" s="6">
        <v>8.2799999999999994</v>
      </c>
      <c r="T114" s="6">
        <v>8.7799999999999994</v>
      </c>
      <c r="U114" s="6">
        <v>8.82</v>
      </c>
      <c r="V114" s="6">
        <v>9.27</v>
      </c>
      <c r="W114" s="6"/>
      <c r="X114" s="93"/>
      <c r="Y114" s="93"/>
      <c r="Z114" s="111"/>
      <c r="AA114" s="111"/>
      <c r="AB114" s="93"/>
      <c r="AC114" s="93" t="s">
        <v>179</v>
      </c>
    </row>
    <row r="115" spans="1:29">
      <c r="A115" s="56">
        <v>91</v>
      </c>
      <c r="B115" s="91">
        <v>2004</v>
      </c>
      <c r="C115" s="573" t="s">
        <v>21</v>
      </c>
      <c r="D115" s="100" t="s">
        <v>22</v>
      </c>
      <c r="E115" s="18">
        <v>2</v>
      </c>
      <c r="F115" s="490">
        <v>37.44</v>
      </c>
      <c r="G115" s="6">
        <v>27.96</v>
      </c>
      <c r="H115" s="93" t="s">
        <v>179</v>
      </c>
      <c r="I115" s="6">
        <v>9.48</v>
      </c>
      <c r="J115" s="6"/>
      <c r="K115" s="6"/>
      <c r="L115" s="6"/>
      <c r="M115" s="6"/>
      <c r="N115" s="6"/>
      <c r="O115" s="6"/>
      <c r="P115" s="6"/>
      <c r="Q115" s="6">
        <v>9.25</v>
      </c>
      <c r="R115" s="6"/>
      <c r="S115" s="6"/>
      <c r="T115" s="6">
        <v>9.11</v>
      </c>
      <c r="U115" s="6">
        <v>9.09</v>
      </c>
      <c r="V115" s="6">
        <v>9.7100000000000009</v>
      </c>
      <c r="W115" s="6"/>
      <c r="X115" s="93"/>
      <c r="Y115" s="93"/>
      <c r="Z115" s="93"/>
      <c r="AA115" s="93"/>
      <c r="AB115" s="93"/>
      <c r="AC115" s="93" t="s">
        <v>179</v>
      </c>
    </row>
    <row r="116" spans="1:29">
      <c r="A116" s="56">
        <v>92</v>
      </c>
      <c r="B116" s="91">
        <v>2005</v>
      </c>
      <c r="C116" s="573" t="s">
        <v>54</v>
      </c>
      <c r="D116" s="100" t="s">
        <v>66</v>
      </c>
      <c r="E116" s="11">
        <v>1</v>
      </c>
      <c r="F116" s="490">
        <v>36.979999999999997</v>
      </c>
      <c r="G116" s="6">
        <v>27.43</v>
      </c>
      <c r="H116" s="93" t="s">
        <v>179</v>
      </c>
      <c r="I116" s="6">
        <v>9.5500000000000007</v>
      </c>
      <c r="J116" s="6"/>
      <c r="K116" s="6"/>
      <c r="L116" s="6"/>
      <c r="M116" s="6"/>
      <c r="N116" s="6"/>
      <c r="O116" s="6"/>
      <c r="P116" s="6"/>
      <c r="Q116" s="6">
        <v>9.44</v>
      </c>
      <c r="R116" s="6">
        <v>8.59</v>
      </c>
      <c r="S116" s="6">
        <v>8.74</v>
      </c>
      <c r="T116" s="24">
        <v>9</v>
      </c>
      <c r="U116" s="6"/>
      <c r="V116" s="6">
        <v>8.7799999999999994</v>
      </c>
      <c r="W116" s="6"/>
      <c r="X116" s="93"/>
      <c r="Y116" s="93"/>
      <c r="Z116" s="93"/>
      <c r="AA116" s="93"/>
      <c r="AB116" s="93"/>
      <c r="AC116" s="93" t="s">
        <v>179</v>
      </c>
    </row>
    <row r="117" spans="1:29">
      <c r="A117" s="56">
        <v>93</v>
      </c>
      <c r="B117" s="91">
        <v>2005</v>
      </c>
      <c r="C117" s="573" t="s">
        <v>8</v>
      </c>
      <c r="D117" s="100" t="s">
        <v>67</v>
      </c>
      <c r="E117" s="6">
        <v>5</v>
      </c>
      <c r="F117" s="491">
        <v>35.6</v>
      </c>
      <c r="G117" s="6">
        <v>26.41</v>
      </c>
      <c r="H117" s="93" t="s">
        <v>179</v>
      </c>
      <c r="I117" s="6">
        <v>9.19</v>
      </c>
      <c r="J117" s="6"/>
      <c r="K117" s="6"/>
      <c r="L117" s="6"/>
      <c r="M117" s="6"/>
      <c r="N117" s="6"/>
      <c r="O117" s="6"/>
      <c r="P117" s="6"/>
      <c r="Q117" s="24">
        <v>9.1999999999999993</v>
      </c>
      <c r="R117" s="6">
        <v>7.75</v>
      </c>
      <c r="S117" s="6"/>
      <c r="T117" s="6">
        <v>9.0299999999999994</v>
      </c>
      <c r="U117" s="6"/>
      <c r="V117" s="24">
        <v>8.4</v>
      </c>
      <c r="W117" s="6"/>
      <c r="X117" s="93"/>
      <c r="Y117" s="93"/>
      <c r="Z117" s="93"/>
      <c r="AA117" s="93"/>
      <c r="AB117" s="93"/>
      <c r="AC117" s="93" t="s">
        <v>179</v>
      </c>
    </row>
    <row r="118" spans="1:29">
      <c r="A118" s="56">
        <v>93</v>
      </c>
      <c r="B118" s="91">
        <v>2005</v>
      </c>
      <c r="C118" s="573" t="s">
        <v>8</v>
      </c>
      <c r="D118" s="100" t="s">
        <v>67</v>
      </c>
      <c r="E118" s="6">
        <v>8</v>
      </c>
      <c r="F118" s="490">
        <v>34.340000000000003</v>
      </c>
      <c r="G118" s="6">
        <v>25.17</v>
      </c>
      <c r="H118" s="93" t="s">
        <v>179</v>
      </c>
      <c r="I118" s="6"/>
      <c r="J118" s="6"/>
      <c r="K118" s="6"/>
      <c r="L118" s="6"/>
      <c r="M118" s="6">
        <v>9.17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93"/>
      <c r="Y118" s="93">
        <v>7.88</v>
      </c>
      <c r="Z118" s="111">
        <v>7.86</v>
      </c>
      <c r="AA118" s="6">
        <v>8.1300000000000008</v>
      </c>
      <c r="AB118" s="93"/>
      <c r="AC118" s="93" t="s">
        <v>179</v>
      </c>
    </row>
    <row r="119" spans="1:29">
      <c r="A119" s="56">
        <v>94</v>
      </c>
      <c r="B119" s="91">
        <v>2006</v>
      </c>
      <c r="C119" s="573" t="s">
        <v>17</v>
      </c>
      <c r="D119" s="100" t="s">
        <v>68</v>
      </c>
      <c r="E119" s="6">
        <v>4</v>
      </c>
      <c r="F119" s="490">
        <v>36.11</v>
      </c>
      <c r="G119" s="24">
        <v>26.8</v>
      </c>
      <c r="H119" s="93" t="s">
        <v>179</v>
      </c>
      <c r="I119" s="6">
        <v>9.31</v>
      </c>
      <c r="J119" s="6">
        <v>9.11</v>
      </c>
      <c r="K119" s="6"/>
      <c r="L119" s="6"/>
      <c r="M119" s="6">
        <v>9.1199999999999992</v>
      </c>
      <c r="N119" s="6"/>
      <c r="O119" s="6"/>
      <c r="P119" s="6"/>
      <c r="Q119" s="6">
        <v>8.84</v>
      </c>
      <c r="R119" s="6">
        <v>7.66</v>
      </c>
      <c r="S119" s="6"/>
      <c r="T119" s="6">
        <v>8.8800000000000008</v>
      </c>
      <c r="U119" s="6"/>
      <c r="V119" s="6">
        <v>7.54</v>
      </c>
      <c r="W119" s="6"/>
      <c r="X119" s="93"/>
      <c r="Y119" s="93"/>
      <c r="Z119" s="93"/>
      <c r="AA119" s="93"/>
      <c r="AB119" s="93"/>
      <c r="AC119" s="93" t="s">
        <v>179</v>
      </c>
    </row>
    <row r="120" spans="1:29">
      <c r="A120" s="56">
        <v>95</v>
      </c>
      <c r="B120" s="91">
        <v>2006</v>
      </c>
      <c r="C120" s="513" t="s">
        <v>28</v>
      </c>
      <c r="D120" s="96" t="s">
        <v>69</v>
      </c>
      <c r="E120" s="488">
        <v>3</v>
      </c>
      <c r="F120" s="490">
        <v>37.76</v>
      </c>
      <c r="G120" s="6">
        <v>28.29</v>
      </c>
      <c r="H120" s="93" t="s">
        <v>179</v>
      </c>
      <c r="I120" s="6">
        <v>9.4700000000000006</v>
      </c>
      <c r="J120" s="6"/>
      <c r="K120" s="6"/>
      <c r="L120" s="6"/>
      <c r="M120" s="6">
        <v>9.52</v>
      </c>
      <c r="N120" s="6"/>
      <c r="O120" s="6"/>
      <c r="P120" s="6"/>
      <c r="Q120" s="24">
        <v>9.4</v>
      </c>
      <c r="R120" s="6">
        <v>9.31</v>
      </c>
      <c r="S120" s="6"/>
      <c r="T120" s="6">
        <v>9.27</v>
      </c>
      <c r="U120" s="6"/>
      <c r="V120" s="6">
        <v>9.68</v>
      </c>
      <c r="W120" s="6"/>
      <c r="X120" s="93"/>
      <c r="Y120" s="93"/>
      <c r="Z120" s="93"/>
      <c r="AA120" s="93"/>
      <c r="AB120" s="93"/>
      <c r="AC120" s="93" t="s">
        <v>179</v>
      </c>
    </row>
    <row r="121" spans="1:29">
      <c r="A121" s="56">
        <v>96</v>
      </c>
      <c r="B121" s="91">
        <v>2007</v>
      </c>
      <c r="C121" s="573" t="s">
        <v>54</v>
      </c>
      <c r="D121" s="100" t="s">
        <v>383</v>
      </c>
      <c r="E121" s="488">
        <v>3</v>
      </c>
      <c r="F121" s="490">
        <v>37.15</v>
      </c>
      <c r="G121" s="6">
        <v>27.58</v>
      </c>
      <c r="H121" s="93" t="s">
        <v>179</v>
      </c>
      <c r="I121" s="6">
        <v>9.57</v>
      </c>
      <c r="J121" s="24">
        <v>9.4</v>
      </c>
      <c r="K121" s="24"/>
      <c r="L121" s="24"/>
      <c r="M121" s="6">
        <v>8.92</v>
      </c>
      <c r="N121" s="6"/>
      <c r="O121" s="6"/>
      <c r="P121" s="6"/>
      <c r="Q121" s="24">
        <v>9.5</v>
      </c>
      <c r="R121" s="24">
        <v>8.1</v>
      </c>
      <c r="S121" s="6"/>
      <c r="T121" s="6">
        <v>8.8699999999999992</v>
      </c>
      <c r="U121" s="6"/>
      <c r="V121" s="6">
        <v>8.9499999999999993</v>
      </c>
      <c r="W121" s="6"/>
      <c r="X121" s="93"/>
      <c r="Y121" s="93"/>
      <c r="Z121" s="93"/>
      <c r="AA121" s="93"/>
      <c r="AB121" s="93"/>
      <c r="AC121" s="93" t="s">
        <v>179</v>
      </c>
    </row>
    <row r="122" spans="1:29">
      <c r="A122" s="56">
        <v>97</v>
      </c>
      <c r="B122" s="91">
        <v>2007</v>
      </c>
      <c r="C122" s="486" t="s">
        <v>13</v>
      </c>
      <c r="D122" s="98" t="s">
        <v>331</v>
      </c>
      <c r="E122" s="488">
        <v>3</v>
      </c>
      <c r="F122" s="490">
        <v>38.53</v>
      </c>
      <c r="G122" s="6">
        <v>28.83</v>
      </c>
      <c r="H122" s="93" t="s">
        <v>179</v>
      </c>
      <c r="I122" s="24">
        <v>9.6999999999999993</v>
      </c>
      <c r="J122" s="6">
        <v>9.33</v>
      </c>
      <c r="K122" s="6"/>
      <c r="L122" s="6"/>
      <c r="M122" s="6">
        <v>8.94</v>
      </c>
      <c r="N122" s="6"/>
      <c r="O122" s="6"/>
      <c r="P122" s="6"/>
      <c r="Q122" s="24">
        <v>10</v>
      </c>
      <c r="R122" s="6">
        <v>9.7100000000000009</v>
      </c>
      <c r="S122" s="6"/>
      <c r="T122" s="6">
        <v>9.2899999999999991</v>
      </c>
      <c r="U122" s="6"/>
      <c r="V122" s="24">
        <v>10</v>
      </c>
      <c r="W122" s="6"/>
      <c r="X122" s="93"/>
      <c r="Y122" s="93"/>
      <c r="Z122" s="93"/>
      <c r="AA122" s="93"/>
      <c r="AB122" s="93"/>
      <c r="AC122" s="93" t="s">
        <v>179</v>
      </c>
    </row>
    <row r="123" spans="1:29">
      <c r="A123" s="112">
        <v>98</v>
      </c>
      <c r="B123" s="91">
        <v>2008</v>
      </c>
      <c r="C123" s="573" t="s">
        <v>30</v>
      </c>
      <c r="D123" s="100" t="s">
        <v>486</v>
      </c>
      <c r="E123" s="18">
        <v>2</v>
      </c>
      <c r="F123" s="490">
        <f>G123+9.85</f>
        <v>37.81</v>
      </c>
      <c r="G123" s="6">
        <v>27.96</v>
      </c>
      <c r="H123" s="93" t="s">
        <v>487</v>
      </c>
      <c r="I123" s="6">
        <v>9.85</v>
      </c>
      <c r="J123" s="6">
        <v>9.4499999999999993</v>
      </c>
      <c r="K123" s="6"/>
      <c r="L123" s="6"/>
      <c r="M123" s="6"/>
      <c r="N123" s="6"/>
      <c r="O123" s="6"/>
      <c r="P123" s="6"/>
      <c r="Q123" s="6">
        <v>9.2899999999999991</v>
      </c>
      <c r="R123" s="6">
        <v>8.3800000000000008</v>
      </c>
      <c r="S123" s="6"/>
      <c r="T123" s="6">
        <v>8.86</v>
      </c>
      <c r="U123" s="6"/>
      <c r="V123" s="24">
        <v>8.9</v>
      </c>
      <c r="W123" s="6"/>
      <c r="X123" s="93"/>
      <c r="Y123" s="93"/>
      <c r="Z123" s="93"/>
      <c r="AA123" s="93"/>
      <c r="AB123" s="93"/>
      <c r="AC123" s="93" t="s">
        <v>487</v>
      </c>
    </row>
    <row r="124" spans="1:29">
      <c r="A124" s="56">
        <v>99</v>
      </c>
      <c r="B124" s="91">
        <v>2008</v>
      </c>
      <c r="C124" s="573" t="s">
        <v>11</v>
      </c>
      <c r="D124" s="100" t="s">
        <v>394</v>
      </c>
      <c r="E124" s="6">
        <v>4</v>
      </c>
      <c r="F124" s="490">
        <v>38.25</v>
      </c>
      <c r="G124" s="6">
        <v>28.25</v>
      </c>
      <c r="H124" s="93" t="s">
        <v>487</v>
      </c>
      <c r="I124" s="24">
        <v>10</v>
      </c>
      <c r="J124" s="6">
        <v>9.41</v>
      </c>
      <c r="K124" s="6"/>
      <c r="L124" s="6"/>
      <c r="M124" s="6"/>
      <c r="N124" s="6"/>
      <c r="O124" s="6"/>
      <c r="P124" s="6"/>
      <c r="Q124" s="6">
        <v>9.33</v>
      </c>
      <c r="R124" s="6">
        <v>9.42</v>
      </c>
      <c r="S124" s="6"/>
      <c r="T124" s="6">
        <v>8.85</v>
      </c>
      <c r="U124" s="6"/>
      <c r="V124" s="6">
        <v>9.1199999999999992</v>
      </c>
      <c r="W124" s="6"/>
      <c r="X124" s="93"/>
      <c r="Y124" s="93">
        <v>9.3800000000000008</v>
      </c>
      <c r="Z124" s="93"/>
      <c r="AA124" s="93"/>
      <c r="AB124" s="93"/>
      <c r="AC124" s="93" t="s">
        <v>487</v>
      </c>
    </row>
    <row r="125" spans="1:29">
      <c r="A125" s="56">
        <v>100</v>
      </c>
      <c r="B125" s="91">
        <v>2009</v>
      </c>
      <c r="C125" s="573" t="s">
        <v>54</v>
      </c>
      <c r="D125" s="100" t="s">
        <v>513</v>
      </c>
      <c r="E125" s="18">
        <v>2</v>
      </c>
      <c r="F125" s="490">
        <v>36.01</v>
      </c>
      <c r="G125" s="6">
        <v>26.35</v>
      </c>
      <c r="H125" s="93" t="s">
        <v>487</v>
      </c>
      <c r="I125" s="6">
        <v>9.66</v>
      </c>
      <c r="J125" s="6">
        <v>9.49</v>
      </c>
      <c r="K125" s="6"/>
      <c r="L125" s="6"/>
      <c r="M125" s="6"/>
      <c r="N125" s="6"/>
      <c r="O125" s="6"/>
      <c r="P125" s="6"/>
      <c r="Q125" s="24">
        <v>8.6</v>
      </c>
      <c r="R125" s="6">
        <v>8.19</v>
      </c>
      <c r="S125" s="6"/>
      <c r="T125" s="6">
        <v>7.96</v>
      </c>
      <c r="U125" s="6"/>
      <c r="V125" s="24">
        <v>8</v>
      </c>
      <c r="W125" s="6"/>
      <c r="X125" s="93"/>
      <c r="Y125" s="111">
        <v>9.3000000000000007</v>
      </c>
      <c r="Z125" s="93"/>
      <c r="AA125" s="93"/>
      <c r="AB125" s="93"/>
      <c r="AC125" s="93" t="s">
        <v>487</v>
      </c>
    </row>
    <row r="126" spans="1:29">
      <c r="A126" s="56">
        <v>101</v>
      </c>
      <c r="B126" s="91">
        <v>2009</v>
      </c>
      <c r="C126" s="573" t="s">
        <v>514</v>
      </c>
      <c r="D126" s="100" t="s">
        <v>515</v>
      </c>
      <c r="E126" s="6">
        <v>4</v>
      </c>
      <c r="F126" s="490">
        <f>+G126+9.66</f>
        <v>37.35</v>
      </c>
      <c r="G126" s="6">
        <v>27.69</v>
      </c>
      <c r="H126" s="93" t="s">
        <v>487</v>
      </c>
      <c r="I126" s="6">
        <v>9.66</v>
      </c>
      <c r="J126" s="6">
        <v>9.2799999999999994</v>
      </c>
      <c r="K126" s="6"/>
      <c r="L126" s="6"/>
      <c r="M126" s="6"/>
      <c r="N126" s="6"/>
      <c r="O126" s="6"/>
      <c r="P126" s="6"/>
      <c r="Q126" s="24">
        <v>9.5</v>
      </c>
      <c r="R126" s="6"/>
      <c r="S126" s="6"/>
      <c r="T126" s="6">
        <v>9.07</v>
      </c>
      <c r="U126" s="6">
        <v>9.08</v>
      </c>
      <c r="V126" s="6">
        <v>8.09</v>
      </c>
      <c r="W126" s="6"/>
      <c r="X126" s="93"/>
      <c r="Y126" s="111">
        <v>9.4</v>
      </c>
      <c r="Z126" s="93"/>
      <c r="AA126" s="93"/>
      <c r="AB126" s="93"/>
      <c r="AC126" s="93" t="s">
        <v>487</v>
      </c>
    </row>
    <row r="127" spans="1:29">
      <c r="A127" s="476">
        <v>102</v>
      </c>
      <c r="B127" s="91">
        <v>2010</v>
      </c>
      <c r="C127" s="573" t="s">
        <v>532</v>
      </c>
      <c r="D127" s="100" t="s">
        <v>533</v>
      </c>
      <c r="E127" s="18">
        <v>2</v>
      </c>
      <c r="F127" s="490">
        <f>G127+9.7</f>
        <v>37.769999999999996</v>
      </c>
      <c r="G127" s="6">
        <v>28.07</v>
      </c>
      <c r="H127" s="93" t="s">
        <v>487</v>
      </c>
      <c r="I127" s="24">
        <v>9.6999999999999993</v>
      </c>
      <c r="J127" s="6">
        <v>9.6300000000000008</v>
      </c>
      <c r="K127" s="6"/>
      <c r="L127" s="6"/>
      <c r="M127" s="6"/>
      <c r="N127" s="6"/>
      <c r="O127" s="6"/>
      <c r="P127" s="6"/>
      <c r="Q127" s="6">
        <v>9.57</v>
      </c>
      <c r="R127" s="6"/>
      <c r="S127" s="6"/>
      <c r="T127" s="6">
        <v>8.99</v>
      </c>
      <c r="U127" s="24">
        <v>8.1999999999999993</v>
      </c>
      <c r="V127" s="6">
        <v>9.23</v>
      </c>
      <c r="W127" s="6"/>
      <c r="X127" s="93"/>
      <c r="Y127" s="111">
        <v>9.3000000000000007</v>
      </c>
      <c r="Z127" s="93"/>
      <c r="AA127" s="93"/>
      <c r="AB127" s="93"/>
      <c r="AC127" s="93" t="s">
        <v>487</v>
      </c>
    </row>
    <row r="128" spans="1:29">
      <c r="A128" s="476">
        <v>103</v>
      </c>
      <c r="B128" s="91">
        <v>2010</v>
      </c>
      <c r="C128" s="573" t="s">
        <v>21</v>
      </c>
      <c r="D128" s="100" t="s">
        <v>534</v>
      </c>
      <c r="E128" s="18">
        <v>2</v>
      </c>
      <c r="F128" s="490">
        <f>I128+G128</f>
        <v>37.81</v>
      </c>
      <c r="G128" s="6">
        <v>28.18</v>
      </c>
      <c r="H128" s="93" t="s">
        <v>487</v>
      </c>
      <c r="I128" s="6">
        <v>9.6300000000000008</v>
      </c>
      <c r="J128" s="6">
        <v>9.2100000000000009</v>
      </c>
      <c r="K128" s="6"/>
      <c r="L128" s="6"/>
      <c r="M128" s="6"/>
      <c r="N128" s="6"/>
      <c r="O128" s="6"/>
      <c r="P128" s="6"/>
      <c r="Q128" s="24">
        <v>9.5</v>
      </c>
      <c r="R128" s="24">
        <v>9.1</v>
      </c>
      <c r="S128" s="6"/>
      <c r="T128" s="6">
        <v>9.48</v>
      </c>
      <c r="U128" s="6"/>
      <c r="V128" s="6">
        <v>9.26</v>
      </c>
      <c r="W128" s="6"/>
      <c r="X128" s="93"/>
      <c r="Y128" s="111">
        <v>9.1</v>
      </c>
      <c r="Z128" s="93"/>
      <c r="AA128" s="93"/>
      <c r="AB128" s="93"/>
      <c r="AC128" s="93" t="s">
        <v>487</v>
      </c>
    </row>
    <row r="129" spans="1:29" s="483" customFormat="1">
      <c r="A129" s="476">
        <v>104</v>
      </c>
      <c r="B129" s="91">
        <v>2011</v>
      </c>
      <c r="C129" s="573" t="s">
        <v>60</v>
      </c>
      <c r="D129" s="100" t="s">
        <v>549</v>
      </c>
      <c r="E129" s="6">
        <v>8</v>
      </c>
      <c r="F129" s="490">
        <f>G129+9.54</f>
        <v>37.129999999999995</v>
      </c>
      <c r="G129" s="6">
        <v>27.59</v>
      </c>
      <c r="H129" s="93" t="s">
        <v>550</v>
      </c>
      <c r="I129" s="6">
        <v>9.5399999999999991</v>
      </c>
      <c r="J129" s="24">
        <v>9.5</v>
      </c>
      <c r="K129" s="24"/>
      <c r="L129" s="24"/>
      <c r="M129" s="6"/>
      <c r="N129" s="6"/>
      <c r="O129" s="6"/>
      <c r="P129" s="6"/>
      <c r="Q129" s="6">
        <v>9.3699999999999992</v>
      </c>
      <c r="R129" s="6"/>
      <c r="S129" s="6"/>
      <c r="T129" s="6">
        <v>8.92</v>
      </c>
      <c r="U129" s="6">
        <v>8.98</v>
      </c>
      <c r="V129" s="6">
        <v>8.3800000000000008</v>
      </c>
      <c r="W129" s="6"/>
      <c r="X129" s="93"/>
      <c r="Y129" s="93">
        <v>9.83</v>
      </c>
      <c r="Z129" s="93"/>
      <c r="AA129" s="93"/>
      <c r="AB129" s="93"/>
      <c r="AC129" s="93" t="s">
        <v>550</v>
      </c>
    </row>
    <row r="130" spans="1:29" s="483" customFormat="1">
      <c r="A130" s="476">
        <v>105</v>
      </c>
      <c r="B130" s="91">
        <v>2011</v>
      </c>
      <c r="C130" s="573" t="s">
        <v>19</v>
      </c>
      <c r="D130" s="100" t="s">
        <v>349</v>
      </c>
      <c r="E130" s="488">
        <v>3</v>
      </c>
      <c r="F130" s="490">
        <f>G130+9.51</f>
        <v>37.82</v>
      </c>
      <c r="G130" s="6">
        <v>28.31</v>
      </c>
      <c r="H130" s="93" t="s">
        <v>550</v>
      </c>
      <c r="I130" s="6">
        <v>9.51</v>
      </c>
      <c r="J130" s="6">
        <v>9.56</v>
      </c>
      <c r="K130" s="6"/>
      <c r="L130" s="6"/>
      <c r="M130" s="6"/>
      <c r="N130" s="6"/>
      <c r="O130" s="6"/>
      <c r="P130" s="6"/>
      <c r="Q130" s="24">
        <v>9.5</v>
      </c>
      <c r="R130" s="6"/>
      <c r="S130" s="6"/>
      <c r="T130" s="24">
        <v>9.3000000000000007</v>
      </c>
      <c r="U130" s="6">
        <v>9.7200000000000006</v>
      </c>
      <c r="V130" s="6">
        <v>9.94</v>
      </c>
      <c r="W130" s="6"/>
      <c r="X130" s="93"/>
      <c r="Y130" s="111">
        <v>8</v>
      </c>
      <c r="Z130" s="93"/>
      <c r="AA130" s="93"/>
      <c r="AB130" s="93"/>
      <c r="AC130" s="93" t="s">
        <v>550</v>
      </c>
    </row>
    <row r="131" spans="1:29" s="483" customFormat="1">
      <c r="A131" s="476">
        <v>106</v>
      </c>
      <c r="B131" s="91">
        <v>2012</v>
      </c>
      <c r="C131" s="574" t="s">
        <v>28</v>
      </c>
      <c r="D131" s="484" t="s">
        <v>83</v>
      </c>
      <c r="E131" s="6">
        <v>4</v>
      </c>
      <c r="F131" s="490"/>
      <c r="G131" s="6">
        <v>27.79</v>
      </c>
      <c r="H131" s="93" t="s">
        <v>550</v>
      </c>
      <c r="I131" s="6">
        <v>9.5399999999999991</v>
      </c>
      <c r="J131" s="6">
        <v>9.61</v>
      </c>
      <c r="K131" s="6"/>
      <c r="L131" s="6"/>
      <c r="M131" s="6"/>
      <c r="N131" s="6"/>
      <c r="O131" s="6"/>
      <c r="P131" s="6"/>
      <c r="Q131" s="6">
        <v>9.67</v>
      </c>
      <c r="R131" s="6"/>
      <c r="S131" s="6"/>
      <c r="T131" s="6">
        <v>8.7899999999999991</v>
      </c>
      <c r="U131" s="6">
        <v>9.0399999999999991</v>
      </c>
      <c r="V131" s="6">
        <v>9.0399999999999991</v>
      </c>
      <c r="W131" s="6"/>
      <c r="X131" s="93"/>
      <c r="Y131" s="563">
        <v>9.3000000000000007</v>
      </c>
      <c r="Z131" s="93"/>
      <c r="AA131" s="93"/>
      <c r="AB131" s="93"/>
      <c r="AC131" s="93" t="s">
        <v>550</v>
      </c>
    </row>
    <row r="132" spans="1:29" s="483" customFormat="1">
      <c r="A132" s="476">
        <v>107</v>
      </c>
      <c r="B132" s="91">
        <v>2012</v>
      </c>
      <c r="C132" s="573" t="s">
        <v>45</v>
      </c>
      <c r="D132" s="100" t="s">
        <v>331</v>
      </c>
      <c r="E132" s="6">
        <v>4</v>
      </c>
      <c r="F132" s="6"/>
      <c r="G132" s="6">
        <v>27.55</v>
      </c>
      <c r="H132" s="93" t="s">
        <v>550</v>
      </c>
      <c r="I132" s="6">
        <v>9.31</v>
      </c>
      <c r="J132" s="6">
        <v>9.41</v>
      </c>
      <c r="K132" s="6"/>
      <c r="L132" s="6"/>
      <c r="M132" s="6"/>
      <c r="N132" s="6"/>
      <c r="O132" s="6"/>
      <c r="P132" s="6"/>
      <c r="Q132" s="24">
        <v>9.1</v>
      </c>
      <c r="R132" s="6"/>
      <c r="S132" s="6"/>
      <c r="T132" s="6">
        <v>9.02</v>
      </c>
      <c r="U132" s="6">
        <v>8.64</v>
      </c>
      <c r="V132" s="6">
        <v>9.09</v>
      </c>
      <c r="W132" s="6"/>
      <c r="X132" s="93"/>
      <c r="Y132" s="111">
        <v>9.5</v>
      </c>
      <c r="Z132" s="93"/>
      <c r="AA132" s="93"/>
      <c r="AB132" s="93"/>
      <c r="AC132" s="93" t="s">
        <v>550</v>
      </c>
    </row>
    <row r="133" spans="1:29" s="483" customFormat="1">
      <c r="A133" s="476">
        <v>108</v>
      </c>
      <c r="B133" s="91">
        <v>2013</v>
      </c>
      <c r="C133" s="599" t="s">
        <v>13</v>
      </c>
      <c r="D133" s="485" t="s">
        <v>551</v>
      </c>
      <c r="E133" s="477">
        <v>2</v>
      </c>
      <c r="F133" s="6"/>
      <c r="G133" s="6">
        <v>29.18</v>
      </c>
      <c r="H133" s="93" t="s">
        <v>550</v>
      </c>
      <c r="I133" s="6">
        <v>9.59</v>
      </c>
      <c r="J133" s="6">
        <v>9.73</v>
      </c>
      <c r="K133" s="6"/>
      <c r="L133" s="6"/>
      <c r="M133" s="6"/>
      <c r="N133" s="6"/>
      <c r="O133" s="6"/>
      <c r="P133" s="6"/>
      <c r="Q133" s="24">
        <v>10</v>
      </c>
      <c r="R133" s="6"/>
      <c r="S133" s="6"/>
      <c r="T133" s="6">
        <v>9.48</v>
      </c>
      <c r="U133" s="24">
        <v>10</v>
      </c>
      <c r="V133" s="6">
        <v>9.91</v>
      </c>
      <c r="W133" s="6"/>
      <c r="X133" s="93"/>
      <c r="Y133" s="111">
        <v>9.1999999999999993</v>
      </c>
      <c r="Z133" s="93"/>
      <c r="AA133" s="93"/>
      <c r="AB133" s="93"/>
      <c r="AC133" s="93" t="s">
        <v>550</v>
      </c>
    </row>
    <row r="134" spans="1:29" s="483" customFormat="1">
      <c r="A134" s="476">
        <v>109</v>
      </c>
      <c r="B134" s="91">
        <v>2014</v>
      </c>
      <c r="C134" s="608" t="s">
        <v>54</v>
      </c>
      <c r="D134" s="564" t="s">
        <v>615</v>
      </c>
      <c r="E134" s="6">
        <v>5</v>
      </c>
      <c r="F134" s="6"/>
      <c r="G134" s="6">
        <v>27.62</v>
      </c>
      <c r="H134" s="93" t="s">
        <v>550</v>
      </c>
      <c r="I134" s="6"/>
      <c r="J134" s="6">
        <v>9.56</v>
      </c>
      <c r="K134" s="6">
        <v>9.5299999999999994</v>
      </c>
      <c r="L134" s="6"/>
      <c r="M134" s="6"/>
      <c r="N134" s="6"/>
      <c r="O134" s="6"/>
      <c r="P134" s="6"/>
      <c r="Q134" s="24">
        <v>9.5</v>
      </c>
      <c r="R134" s="24"/>
      <c r="S134" s="24"/>
      <c r="T134" s="24">
        <v>9</v>
      </c>
      <c r="U134" s="24">
        <v>8.6999999999999993</v>
      </c>
      <c r="V134" s="6">
        <v>9.43</v>
      </c>
      <c r="W134" s="6"/>
      <c r="X134" s="93"/>
      <c r="Y134" s="93">
        <v>8.25</v>
      </c>
      <c r="Z134" s="93"/>
      <c r="AA134" s="93"/>
      <c r="AB134" s="93"/>
      <c r="AC134" s="93" t="s">
        <v>550</v>
      </c>
    </row>
    <row r="135" spans="1:29" s="483" customFormat="1">
      <c r="A135" s="476">
        <v>110</v>
      </c>
      <c r="B135" s="91">
        <v>2014</v>
      </c>
      <c r="C135" s="608" t="s">
        <v>11</v>
      </c>
      <c r="D135" s="564" t="s">
        <v>616</v>
      </c>
      <c r="E135" s="6">
        <v>5</v>
      </c>
      <c r="F135" s="6"/>
      <c r="G135" s="6">
        <v>28.53</v>
      </c>
      <c r="H135" s="93" t="s">
        <v>550</v>
      </c>
      <c r="I135" s="6"/>
      <c r="J135" s="6">
        <v>9.51</v>
      </c>
      <c r="K135" s="6">
        <v>9.57</v>
      </c>
      <c r="L135" s="6"/>
      <c r="M135" s="6"/>
      <c r="N135" s="6"/>
      <c r="O135" s="6"/>
      <c r="P135" s="6"/>
      <c r="Q135" s="24">
        <v>9.5</v>
      </c>
      <c r="R135" s="6"/>
      <c r="S135" s="6"/>
      <c r="T135" s="6">
        <v>9.7200000000000006</v>
      </c>
      <c r="U135" s="6">
        <v>8.7899999999999991</v>
      </c>
      <c r="V135" s="24">
        <v>10</v>
      </c>
      <c r="W135" s="6"/>
      <c r="X135" s="93"/>
      <c r="Y135" s="93">
        <v>8.75</v>
      </c>
      <c r="Z135" s="93"/>
      <c r="AA135" s="93"/>
      <c r="AB135" s="93"/>
      <c r="AC135" s="93" t="s">
        <v>550</v>
      </c>
    </row>
    <row r="136" spans="1:29" s="483" customFormat="1">
      <c r="A136" s="476">
        <v>111</v>
      </c>
      <c r="B136" s="91">
        <v>2015</v>
      </c>
      <c r="C136" s="564" t="s">
        <v>54</v>
      </c>
      <c r="D136" s="564" t="s">
        <v>644</v>
      </c>
      <c r="E136" s="488">
        <v>3</v>
      </c>
      <c r="F136" s="6"/>
      <c r="G136" s="6">
        <v>28.09</v>
      </c>
      <c r="H136" s="93" t="s">
        <v>662</v>
      </c>
      <c r="I136" s="6"/>
      <c r="J136" s="6">
        <v>9.6199999999999992</v>
      </c>
      <c r="K136" s="24">
        <v>9.3000000000000007</v>
      </c>
      <c r="L136" s="6"/>
      <c r="M136" s="6"/>
      <c r="N136" s="6"/>
      <c r="O136" s="6"/>
      <c r="P136" s="6"/>
      <c r="Q136" s="24">
        <v>9.5</v>
      </c>
      <c r="R136" s="6"/>
      <c r="S136" s="6"/>
      <c r="T136" s="6">
        <v>9.76</v>
      </c>
      <c r="U136" s="6"/>
      <c r="V136" s="6">
        <v>8.27</v>
      </c>
      <c r="W136" s="6"/>
      <c r="X136" s="93"/>
      <c r="Y136" s="93">
        <v>9.3800000000000008</v>
      </c>
      <c r="Z136" s="93"/>
      <c r="AA136" s="93"/>
      <c r="AB136" s="93"/>
      <c r="AC136" s="93" t="s">
        <v>662</v>
      </c>
    </row>
    <row r="137" spans="1:29" s="483" customFormat="1">
      <c r="A137" s="476">
        <v>112</v>
      </c>
      <c r="B137" s="91">
        <v>2015</v>
      </c>
      <c r="C137" s="564" t="s">
        <v>514</v>
      </c>
      <c r="D137" s="564" t="s">
        <v>645</v>
      </c>
      <c r="E137" s="6">
        <v>7</v>
      </c>
      <c r="F137" s="6"/>
      <c r="G137" s="24">
        <v>28.1</v>
      </c>
      <c r="H137" s="93" t="s">
        <v>662</v>
      </c>
      <c r="I137" s="6"/>
      <c r="J137" s="6">
        <v>9.32</v>
      </c>
      <c r="K137" s="6">
        <v>9.57</v>
      </c>
      <c r="L137" s="6"/>
      <c r="M137" s="6"/>
      <c r="N137" s="6"/>
      <c r="O137" s="6"/>
      <c r="P137" s="6"/>
      <c r="Q137" s="6">
        <v>9.56</v>
      </c>
      <c r="R137" s="6"/>
      <c r="S137" s="6"/>
      <c r="T137" s="6">
        <v>9.19</v>
      </c>
      <c r="U137" s="6"/>
      <c r="V137" s="6">
        <v>9.6199999999999992</v>
      </c>
      <c r="W137" s="6"/>
      <c r="X137" s="93"/>
      <c r="Y137" s="93">
        <v>8.8800000000000008</v>
      </c>
      <c r="Z137" s="93"/>
      <c r="AA137" s="93"/>
      <c r="AB137" s="93"/>
      <c r="AC137" s="93" t="s">
        <v>662</v>
      </c>
    </row>
    <row r="138" spans="1:29" s="483" customFormat="1">
      <c r="A138" s="476">
        <v>113</v>
      </c>
      <c r="B138" s="3">
        <v>2016</v>
      </c>
      <c r="C138" s="703" t="s">
        <v>689</v>
      </c>
      <c r="D138" s="704" t="s">
        <v>690</v>
      </c>
      <c r="E138" s="488">
        <v>3</v>
      </c>
      <c r="F138" s="6"/>
      <c r="G138" s="24">
        <v>28.28</v>
      </c>
      <c r="H138" s="93" t="s">
        <v>662</v>
      </c>
      <c r="I138" s="6"/>
      <c r="J138" s="6">
        <v>9.58</v>
      </c>
      <c r="K138" s="6">
        <v>9.7100000000000009</v>
      </c>
      <c r="L138" s="6">
        <v>9.48</v>
      </c>
      <c r="M138" s="6"/>
      <c r="N138" s="6"/>
      <c r="O138" s="6"/>
      <c r="P138" s="6"/>
      <c r="Q138" s="6">
        <v>9.6300000000000008</v>
      </c>
      <c r="R138" s="6"/>
      <c r="S138" s="6"/>
      <c r="T138" s="6">
        <v>9.07</v>
      </c>
      <c r="U138" s="6"/>
      <c r="V138" s="6">
        <v>9.1300000000000008</v>
      </c>
      <c r="W138" s="6"/>
      <c r="X138" s="93"/>
      <c r="Y138" s="93"/>
      <c r="Z138" s="93"/>
      <c r="AA138" s="93"/>
      <c r="AB138" s="93"/>
      <c r="AC138" s="93" t="s">
        <v>662</v>
      </c>
    </row>
    <row r="139" spans="1:29" s="483" customFormat="1">
      <c r="A139" s="476">
        <v>114</v>
      </c>
      <c r="B139" s="3">
        <v>2016</v>
      </c>
      <c r="C139" s="703" t="s">
        <v>694</v>
      </c>
      <c r="D139" s="704" t="s">
        <v>692</v>
      </c>
      <c r="E139" s="477">
        <v>2</v>
      </c>
      <c r="F139" s="6"/>
      <c r="G139" s="24">
        <v>28.72</v>
      </c>
      <c r="H139" s="93" t="s">
        <v>662</v>
      </c>
      <c r="I139" s="6"/>
      <c r="J139" s="6">
        <v>9.64</v>
      </c>
      <c r="K139" s="6">
        <v>9.49</v>
      </c>
      <c r="L139" s="6">
        <v>9.3699999999999992</v>
      </c>
      <c r="M139" s="6"/>
      <c r="N139" s="6"/>
      <c r="O139" s="6"/>
      <c r="P139" s="6"/>
      <c r="Q139" s="24">
        <v>9.8000000000000007</v>
      </c>
      <c r="R139" s="6"/>
      <c r="S139" s="6"/>
      <c r="T139" s="6">
        <v>9.6199999999999992</v>
      </c>
      <c r="U139" s="6"/>
      <c r="V139" s="24">
        <v>10</v>
      </c>
      <c r="W139" s="6"/>
      <c r="X139" s="93"/>
      <c r="Y139" s="93"/>
      <c r="Z139" s="93"/>
      <c r="AA139" s="93"/>
      <c r="AB139" s="93"/>
      <c r="AC139" s="93" t="s">
        <v>662</v>
      </c>
    </row>
    <row r="140" spans="1:29" s="483" customFormat="1">
      <c r="A140" s="476">
        <v>115</v>
      </c>
      <c r="B140" s="91">
        <v>2017</v>
      </c>
      <c r="C140" s="564" t="s">
        <v>725</v>
      </c>
      <c r="D140" s="702" t="s">
        <v>708</v>
      </c>
      <c r="E140" s="488">
        <v>3</v>
      </c>
      <c r="F140" s="6"/>
      <c r="G140" s="24">
        <v>28.02</v>
      </c>
      <c r="H140" s="93" t="s">
        <v>726</v>
      </c>
      <c r="I140" s="6"/>
      <c r="J140" s="6">
        <v>9.64</v>
      </c>
      <c r="K140" s="6">
        <v>9.4499999999999993</v>
      </c>
      <c r="L140" s="6">
        <v>9.19</v>
      </c>
      <c r="M140" s="6"/>
      <c r="N140" s="6"/>
      <c r="O140" s="6"/>
      <c r="P140" s="6"/>
      <c r="Q140" s="24">
        <v>10</v>
      </c>
      <c r="R140" s="6"/>
      <c r="S140" s="6"/>
      <c r="T140" s="6">
        <v>9.23</v>
      </c>
      <c r="U140" s="6"/>
      <c r="V140" s="6">
        <v>8.86</v>
      </c>
      <c r="W140" s="6"/>
      <c r="X140" s="93"/>
      <c r="Y140" s="93"/>
      <c r="Z140" s="93"/>
      <c r="AA140" s="93"/>
      <c r="AB140" s="93"/>
      <c r="AC140" s="93" t="s">
        <v>726</v>
      </c>
    </row>
    <row r="141" spans="1:29" s="483" customFormat="1">
      <c r="A141" s="476">
        <v>116</v>
      </c>
      <c r="B141" s="91">
        <v>2017</v>
      </c>
      <c r="C141" s="564" t="s">
        <v>19</v>
      </c>
      <c r="D141" s="564" t="s">
        <v>709</v>
      </c>
      <c r="E141" s="11">
        <v>1</v>
      </c>
      <c r="F141" s="6"/>
      <c r="G141" s="24">
        <v>28.6</v>
      </c>
      <c r="H141" s="93" t="s">
        <v>726</v>
      </c>
      <c r="I141" s="6"/>
      <c r="J141" s="6">
        <v>9.51</v>
      </c>
      <c r="K141" s="6">
        <v>9.7799999999999994</v>
      </c>
      <c r="L141" s="6">
        <v>9.17</v>
      </c>
      <c r="M141" s="6"/>
      <c r="N141" s="6"/>
      <c r="O141" s="6"/>
      <c r="P141" s="6"/>
      <c r="Q141" s="24">
        <v>10</v>
      </c>
      <c r="R141" s="6"/>
      <c r="S141" s="6"/>
      <c r="T141" s="6">
        <v>9.5500000000000007</v>
      </c>
      <c r="U141" s="6"/>
      <c r="V141" s="24">
        <v>10</v>
      </c>
      <c r="W141" s="6"/>
      <c r="X141" s="93"/>
      <c r="Y141" s="93"/>
      <c r="Z141" s="93"/>
      <c r="AA141" s="93"/>
      <c r="AB141" s="93"/>
      <c r="AC141" s="93" t="s">
        <v>726</v>
      </c>
    </row>
    <row r="142" spans="1:29" s="483" customFormat="1">
      <c r="A142" s="476">
        <v>117</v>
      </c>
      <c r="B142" s="91">
        <v>2018</v>
      </c>
      <c r="C142" s="484" t="s">
        <v>28</v>
      </c>
      <c r="D142" s="484" t="s">
        <v>739</v>
      </c>
      <c r="E142" s="11">
        <v>1</v>
      </c>
      <c r="F142" s="6"/>
      <c r="G142" s="24">
        <v>28.62</v>
      </c>
      <c r="H142" s="93" t="s">
        <v>726</v>
      </c>
      <c r="I142" s="6"/>
      <c r="J142" s="6">
        <v>9.33</v>
      </c>
      <c r="K142" s="6">
        <v>9.44</v>
      </c>
      <c r="L142" s="24">
        <v>9.1999999999999993</v>
      </c>
      <c r="M142" s="6"/>
      <c r="N142" s="6"/>
      <c r="O142" s="6"/>
      <c r="P142" s="6"/>
      <c r="Q142" s="24">
        <v>10</v>
      </c>
      <c r="R142" s="6"/>
      <c r="S142" s="6"/>
      <c r="T142" s="6">
        <v>9.35</v>
      </c>
      <c r="U142" s="6"/>
      <c r="V142" s="24">
        <v>9.8800000000000008</v>
      </c>
      <c r="W142" s="6"/>
      <c r="X142" s="93"/>
      <c r="Y142" s="93"/>
      <c r="Z142" s="93"/>
      <c r="AA142" s="93"/>
      <c r="AB142" s="93"/>
      <c r="AC142" s="93" t="s">
        <v>726</v>
      </c>
    </row>
    <row r="143" spans="1:29" s="483" customFormat="1">
      <c r="A143" s="476">
        <v>118</v>
      </c>
      <c r="B143" s="91">
        <v>2019</v>
      </c>
      <c r="C143" s="564" t="s">
        <v>689</v>
      </c>
      <c r="D143" s="564" t="s">
        <v>758</v>
      </c>
      <c r="E143" s="11">
        <v>1</v>
      </c>
      <c r="F143" s="6"/>
      <c r="G143" s="24">
        <v>28.74</v>
      </c>
      <c r="H143" s="93" t="s">
        <v>726</v>
      </c>
      <c r="I143" s="6"/>
      <c r="J143" s="6">
        <v>9.52</v>
      </c>
      <c r="K143" s="6">
        <v>9.4600000000000009</v>
      </c>
      <c r="L143" s="24">
        <v>9.23</v>
      </c>
      <c r="M143" s="6"/>
      <c r="N143" s="6"/>
      <c r="O143" s="6"/>
      <c r="P143" s="6"/>
      <c r="Q143" s="24">
        <v>10</v>
      </c>
      <c r="R143" s="6"/>
      <c r="S143" s="6"/>
      <c r="T143" s="6">
        <v>9.16</v>
      </c>
      <c r="U143" s="6"/>
      <c r="V143" s="24">
        <v>10</v>
      </c>
      <c r="W143" s="6"/>
      <c r="X143" s="93"/>
      <c r="Y143" s="93"/>
      <c r="Z143" s="93"/>
      <c r="AA143" s="93"/>
      <c r="AB143" s="93"/>
      <c r="AC143" s="93" t="s">
        <v>726</v>
      </c>
    </row>
    <row r="144" spans="1:29" s="483" customFormat="1">
      <c r="A144" s="476">
        <v>119</v>
      </c>
      <c r="B144" s="91">
        <v>2019</v>
      </c>
      <c r="C144" s="599" t="s">
        <v>13</v>
      </c>
      <c r="D144" s="485" t="s">
        <v>181</v>
      </c>
      <c r="E144" s="11">
        <v>1</v>
      </c>
      <c r="F144" s="6"/>
      <c r="G144" s="24">
        <v>29.49</v>
      </c>
      <c r="H144" s="93" t="s">
        <v>726</v>
      </c>
      <c r="I144" s="6"/>
      <c r="J144" s="6">
        <v>9.7899999999999991</v>
      </c>
      <c r="K144" s="6">
        <v>9.86</v>
      </c>
      <c r="L144" s="24">
        <v>9.44</v>
      </c>
      <c r="M144" s="6"/>
      <c r="N144" s="6"/>
      <c r="O144" s="6"/>
      <c r="P144" s="6"/>
      <c r="Q144" s="24">
        <v>10</v>
      </c>
      <c r="R144" s="6"/>
      <c r="S144" s="6"/>
      <c r="T144" s="6">
        <v>9.98</v>
      </c>
      <c r="U144" s="6"/>
      <c r="V144" s="24">
        <v>10</v>
      </c>
      <c r="W144" s="6"/>
      <c r="X144" s="93"/>
      <c r="Y144" s="93"/>
      <c r="Z144" s="93"/>
      <c r="AA144" s="93"/>
      <c r="AB144" s="93"/>
      <c r="AC144" s="93" t="s">
        <v>726</v>
      </c>
    </row>
    <row r="145" spans="1:29" s="483" customFormat="1">
      <c r="A145" s="476"/>
      <c r="B145" s="91"/>
      <c r="C145" s="564"/>
      <c r="D145" s="564"/>
      <c r="E145" s="6"/>
      <c r="F145" s="6"/>
      <c r="G145" s="24"/>
      <c r="H145" s="93"/>
      <c r="I145" s="6"/>
      <c r="J145" s="6"/>
      <c r="K145" s="6"/>
      <c r="L145" s="6"/>
      <c r="M145" s="6"/>
      <c r="N145" s="6"/>
      <c r="O145" s="6"/>
      <c r="P145" s="6"/>
      <c r="Q145" s="24"/>
      <c r="R145" s="6"/>
      <c r="S145" s="6"/>
      <c r="T145" s="6"/>
      <c r="U145" s="6"/>
      <c r="V145" s="24"/>
      <c r="W145" s="6"/>
      <c r="X145" s="93"/>
      <c r="Y145" s="93"/>
      <c r="Z145" s="93"/>
      <c r="AA145" s="93"/>
      <c r="AB145" s="93"/>
      <c r="AC145" s="93"/>
    </row>
    <row r="146" spans="1:29">
      <c r="A146" s="104"/>
      <c r="B146" s="104"/>
      <c r="C146" s="113" t="s">
        <v>341</v>
      </c>
      <c r="D146" s="113"/>
      <c r="E146" s="104"/>
      <c r="F146" s="105">
        <f>SUM(F101:F136)/COUNT(F101:F136)</f>
        <v>37.124999999999993</v>
      </c>
      <c r="G146" s="105">
        <f>SUM(G101:G145)/COUNT(G101:G145)</f>
        <v>27.845227272727268</v>
      </c>
      <c r="H146" s="105"/>
      <c r="I146" s="105">
        <f>SUM(I101:I142)/COUNT(I101:I142)</f>
        <v>9.536249999999999</v>
      </c>
      <c r="J146" s="105">
        <f>SUM(J101:J145)/COUNT(J101:J145)</f>
        <v>9.485599999999998</v>
      </c>
      <c r="K146" s="105">
        <f t="shared" ref="K146:AA146" si="0">SUM(K101:K145)/COUNT(K101:K145)</f>
        <v>9.56</v>
      </c>
      <c r="L146" s="105">
        <f t="shared" si="0"/>
        <v>9.2971428571428572</v>
      </c>
      <c r="M146" s="105">
        <f t="shared" si="0"/>
        <v>8.8992307692307691</v>
      </c>
      <c r="N146" s="105"/>
      <c r="O146" s="105"/>
      <c r="P146" s="105"/>
      <c r="Q146" s="105">
        <f t="shared" si="0"/>
        <v>9.6002325581395365</v>
      </c>
      <c r="R146" s="105">
        <f t="shared" si="0"/>
        <v>8.7215789473684193</v>
      </c>
      <c r="S146" s="105">
        <f t="shared" si="0"/>
        <v>8.9516666666666662</v>
      </c>
      <c r="T146" s="105">
        <f t="shared" si="0"/>
        <v>9.1614285714285746</v>
      </c>
      <c r="U146" s="105">
        <f t="shared" si="0"/>
        <v>9.1446666666666658</v>
      </c>
      <c r="V146" s="105">
        <f t="shared" si="0"/>
        <v>9.075277777777778</v>
      </c>
      <c r="W146" s="105"/>
      <c r="X146" s="105"/>
      <c r="Y146" s="105">
        <f t="shared" si="0"/>
        <v>9.0300000000000011</v>
      </c>
      <c r="Z146" s="105">
        <f t="shared" si="0"/>
        <v>7.86</v>
      </c>
      <c r="AA146" s="105">
        <f t="shared" si="0"/>
        <v>8.1300000000000008</v>
      </c>
      <c r="AB146" s="105"/>
      <c r="AC146" s="672"/>
    </row>
    <row r="147" spans="1:29">
      <c r="A147" s="114" t="s">
        <v>381</v>
      </c>
      <c r="B147" s="86" t="s">
        <v>0</v>
      </c>
      <c r="C147" s="87" t="s">
        <v>1</v>
      </c>
      <c r="D147" s="87" t="s">
        <v>2</v>
      </c>
      <c r="E147" s="30" t="s">
        <v>3</v>
      </c>
      <c r="F147" s="30" t="s">
        <v>4</v>
      </c>
      <c r="G147" s="30" t="s">
        <v>4</v>
      </c>
      <c r="H147" s="30"/>
      <c r="I147" s="30" t="s">
        <v>138</v>
      </c>
      <c r="J147" s="30" t="s">
        <v>137</v>
      </c>
      <c r="K147" s="30" t="s">
        <v>622</v>
      </c>
      <c r="L147" s="30" t="s">
        <v>661</v>
      </c>
      <c r="M147" s="30" t="s">
        <v>150</v>
      </c>
      <c r="N147" s="30" t="s">
        <v>189</v>
      </c>
      <c r="O147" s="30" t="s">
        <v>190</v>
      </c>
      <c r="P147" s="30" t="s">
        <v>355</v>
      </c>
      <c r="Q147" s="30" t="s">
        <v>152</v>
      </c>
      <c r="R147" s="30" t="s">
        <v>131</v>
      </c>
      <c r="S147" s="30" t="s">
        <v>161</v>
      </c>
      <c r="T147" s="30" t="s">
        <v>147</v>
      </c>
      <c r="U147" s="30" t="s">
        <v>129</v>
      </c>
      <c r="V147" s="30" t="s">
        <v>149</v>
      </c>
      <c r="W147" s="30" t="s">
        <v>127</v>
      </c>
      <c r="X147" s="30" t="s">
        <v>324</v>
      </c>
      <c r="Y147" s="30" t="s">
        <v>141</v>
      </c>
      <c r="Z147" s="30" t="s">
        <v>335</v>
      </c>
      <c r="AA147" s="30" t="s">
        <v>162</v>
      </c>
      <c r="AB147" s="30" t="s">
        <v>336</v>
      </c>
      <c r="AC147" s="30" t="s">
        <v>164</v>
      </c>
    </row>
    <row r="148" spans="1:29">
      <c r="A148" s="115" t="s">
        <v>382</v>
      </c>
      <c r="B148" s="116"/>
      <c r="C148" s="117"/>
      <c r="D148" s="117"/>
      <c r="E148" s="118"/>
      <c r="F148" s="118" t="s">
        <v>337</v>
      </c>
      <c r="G148" s="118" t="s">
        <v>338</v>
      </c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9"/>
      <c r="Y148" s="119"/>
      <c r="Z148" s="119"/>
      <c r="AA148" s="119"/>
      <c r="AB148" s="119"/>
      <c r="AC148" s="119"/>
    </row>
    <row r="150" spans="1:29" ht="13.5" thickBot="1">
      <c r="A150" s="43"/>
      <c r="B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</row>
    <row r="151" spans="1:29">
      <c r="A151" s="81"/>
      <c r="B151" s="802" t="s">
        <v>380</v>
      </c>
      <c r="C151" s="805"/>
      <c r="D151" s="805"/>
      <c r="E151" s="805"/>
      <c r="F151" s="805"/>
      <c r="G151" s="805"/>
      <c r="H151" s="805"/>
      <c r="I151" s="805"/>
      <c r="J151" s="805"/>
      <c r="K151" s="805"/>
      <c r="L151" s="805"/>
      <c r="M151" s="805"/>
      <c r="N151" s="805"/>
      <c r="O151" s="805"/>
      <c r="P151" s="805"/>
      <c r="Q151" s="805"/>
      <c r="R151" s="805"/>
      <c r="S151" s="805"/>
      <c r="T151" s="805"/>
      <c r="U151" s="805"/>
      <c r="V151" s="805"/>
      <c r="W151" s="805"/>
      <c r="X151" s="805"/>
      <c r="Y151" s="805"/>
      <c r="Z151" s="805"/>
      <c r="AA151" s="805"/>
      <c r="AB151" s="805"/>
      <c r="AC151" s="82"/>
    </row>
    <row r="152" spans="1:29" ht="13.5" thickBot="1">
      <c r="A152" s="83"/>
      <c r="B152" s="806"/>
      <c r="C152" s="806"/>
      <c r="D152" s="806"/>
      <c r="E152" s="806"/>
      <c r="F152" s="806"/>
      <c r="G152" s="806"/>
      <c r="H152" s="806"/>
      <c r="I152" s="806"/>
      <c r="J152" s="806"/>
      <c r="K152" s="806"/>
      <c r="L152" s="806"/>
      <c r="M152" s="806"/>
      <c r="N152" s="806"/>
      <c r="O152" s="806"/>
      <c r="P152" s="806"/>
      <c r="Q152" s="806"/>
      <c r="R152" s="806"/>
      <c r="S152" s="806"/>
      <c r="T152" s="806"/>
      <c r="U152" s="806"/>
      <c r="V152" s="806"/>
      <c r="W152" s="806"/>
      <c r="X152" s="806"/>
      <c r="Y152" s="806"/>
      <c r="Z152" s="806"/>
      <c r="AA152" s="806"/>
      <c r="AB152" s="806"/>
      <c r="AC152" s="84"/>
    </row>
    <row r="155" spans="1:29">
      <c r="A155" s="85" t="s">
        <v>381</v>
      </c>
      <c r="B155" s="86" t="s">
        <v>0</v>
      </c>
      <c r="C155" s="87" t="s">
        <v>1</v>
      </c>
      <c r="D155" s="87" t="s">
        <v>2</v>
      </c>
      <c r="E155" s="30" t="s">
        <v>3</v>
      </c>
      <c r="F155" s="30" t="s">
        <v>4</v>
      </c>
      <c r="G155" s="30" t="s">
        <v>4</v>
      </c>
      <c r="H155" s="30" t="s">
        <v>164</v>
      </c>
      <c r="I155" s="30" t="s">
        <v>138</v>
      </c>
      <c r="J155" s="30" t="s">
        <v>137</v>
      </c>
      <c r="K155" s="30"/>
      <c r="L155" s="30" t="s">
        <v>661</v>
      </c>
      <c r="M155" s="30" t="s">
        <v>150</v>
      </c>
      <c r="N155" s="30" t="s">
        <v>189</v>
      </c>
      <c r="O155" s="30" t="s">
        <v>190</v>
      </c>
      <c r="P155" s="30" t="s">
        <v>355</v>
      </c>
      <c r="Q155" s="30" t="s">
        <v>152</v>
      </c>
      <c r="R155" s="30" t="s">
        <v>131</v>
      </c>
      <c r="S155" s="30" t="s">
        <v>161</v>
      </c>
      <c r="T155" s="30" t="s">
        <v>147</v>
      </c>
      <c r="U155" s="30" t="s">
        <v>129</v>
      </c>
      <c r="V155" s="30" t="s">
        <v>149</v>
      </c>
      <c r="W155" s="30" t="s">
        <v>127</v>
      </c>
      <c r="X155" s="30" t="s">
        <v>324</v>
      </c>
      <c r="Y155" s="30" t="s">
        <v>141</v>
      </c>
      <c r="Z155" s="30" t="s">
        <v>335</v>
      </c>
      <c r="AA155" s="30" t="s">
        <v>162</v>
      </c>
      <c r="AB155" s="30" t="s">
        <v>336</v>
      </c>
      <c r="AC155" s="30" t="s">
        <v>164</v>
      </c>
    </row>
    <row r="156" spans="1:29">
      <c r="A156" s="85" t="s">
        <v>382</v>
      </c>
      <c r="B156" s="88"/>
      <c r="C156" s="89"/>
      <c r="D156" s="89"/>
      <c r="E156" s="41"/>
      <c r="F156" s="41" t="s">
        <v>339</v>
      </c>
      <c r="G156" s="41" t="s">
        <v>340</v>
      </c>
      <c r="H156" s="90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90"/>
      <c r="Y156" s="90"/>
      <c r="Z156" s="90"/>
      <c r="AA156" s="90"/>
      <c r="AB156" s="90"/>
      <c r="AC156" s="90"/>
    </row>
    <row r="157" spans="1:29">
      <c r="A157" s="56">
        <v>1</v>
      </c>
      <c r="B157" s="91">
        <v>2003</v>
      </c>
      <c r="C157" s="609" t="s">
        <v>15</v>
      </c>
      <c r="D157" s="610" t="s">
        <v>16</v>
      </c>
      <c r="E157" s="18">
        <v>2</v>
      </c>
      <c r="F157" s="6">
        <v>16.940000000000001</v>
      </c>
      <c r="G157" s="6"/>
      <c r="H157" s="93" t="s">
        <v>179</v>
      </c>
      <c r="I157" s="6"/>
      <c r="J157" s="6"/>
      <c r="K157" s="6"/>
      <c r="L157" s="6"/>
      <c r="M157" s="6"/>
      <c r="N157" s="6"/>
      <c r="O157" s="6"/>
      <c r="P157" s="6"/>
      <c r="Q157" s="24"/>
      <c r="R157" s="6"/>
      <c r="S157" s="6"/>
      <c r="T157" s="6"/>
      <c r="U157" s="6"/>
      <c r="V157" s="6">
        <v>8.83</v>
      </c>
      <c r="W157" s="6"/>
      <c r="X157" s="93"/>
      <c r="Y157" s="93">
        <v>8.43</v>
      </c>
      <c r="Z157" s="111">
        <v>8</v>
      </c>
      <c r="AA157" s="111"/>
      <c r="AB157" s="6">
        <v>8.51</v>
      </c>
      <c r="AC157" s="93" t="s">
        <v>179</v>
      </c>
    </row>
    <row r="158" spans="1:29">
      <c r="A158" s="56">
        <v>2</v>
      </c>
      <c r="B158" s="91">
        <v>2003</v>
      </c>
      <c r="C158" s="573" t="s">
        <v>17</v>
      </c>
      <c r="D158" s="100" t="s">
        <v>18</v>
      </c>
      <c r="E158" s="6">
        <v>11</v>
      </c>
      <c r="F158" s="6"/>
      <c r="G158" s="24">
        <v>7.5</v>
      </c>
      <c r="H158" s="93" t="s">
        <v>179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93"/>
      <c r="Y158" s="93">
        <v>7.92</v>
      </c>
      <c r="Z158" s="111">
        <v>7.08</v>
      </c>
      <c r="AA158" s="111"/>
      <c r="AB158" s="93"/>
      <c r="AC158" s="93" t="s">
        <v>179</v>
      </c>
    </row>
    <row r="159" spans="1:29">
      <c r="A159" s="56">
        <v>3</v>
      </c>
      <c r="B159" s="91">
        <v>2004</v>
      </c>
      <c r="C159" s="573" t="s">
        <v>19</v>
      </c>
      <c r="D159" s="100" t="s">
        <v>20</v>
      </c>
      <c r="E159" s="6">
        <v>5</v>
      </c>
      <c r="F159" s="6"/>
      <c r="G159" s="6">
        <v>7.59</v>
      </c>
      <c r="H159" s="93" t="s">
        <v>179</v>
      </c>
      <c r="I159" s="6"/>
      <c r="J159" s="6"/>
      <c r="K159" s="6"/>
      <c r="L159" s="6"/>
      <c r="M159" s="6">
        <v>7.59</v>
      </c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93"/>
      <c r="Y159" s="93"/>
      <c r="Z159" s="93"/>
      <c r="AA159" s="93"/>
      <c r="AB159" s="93"/>
      <c r="AC159" s="93" t="s">
        <v>179</v>
      </c>
    </row>
    <row r="160" spans="1:29">
      <c r="A160" s="56">
        <v>4</v>
      </c>
      <c r="B160" s="91">
        <v>2004</v>
      </c>
      <c r="C160" s="573" t="s">
        <v>21</v>
      </c>
      <c r="D160" s="100" t="s">
        <v>22</v>
      </c>
      <c r="E160" s="6">
        <v>16</v>
      </c>
      <c r="F160" s="6"/>
      <c r="G160" s="6">
        <v>8.26</v>
      </c>
      <c r="H160" s="93" t="s">
        <v>179</v>
      </c>
      <c r="I160" s="6"/>
      <c r="J160" s="6"/>
      <c r="K160" s="6"/>
      <c r="L160" s="6"/>
      <c r="M160" s="6">
        <v>8.26</v>
      </c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93"/>
      <c r="Y160" s="93"/>
      <c r="Z160" s="93"/>
      <c r="AA160" s="93"/>
      <c r="AB160" s="93"/>
      <c r="AC160" s="93" t="s">
        <v>179</v>
      </c>
    </row>
    <row r="161" spans="1:29">
      <c r="A161" s="56">
        <v>5</v>
      </c>
      <c r="B161" s="91">
        <v>2005</v>
      </c>
      <c r="C161" s="573" t="s">
        <v>54</v>
      </c>
      <c r="D161" s="100" t="s">
        <v>66</v>
      </c>
      <c r="E161" s="18">
        <v>2</v>
      </c>
      <c r="F161" s="6"/>
      <c r="G161" s="6">
        <v>8.9499999999999993</v>
      </c>
      <c r="H161" s="93" t="s">
        <v>179</v>
      </c>
      <c r="I161" s="6"/>
      <c r="J161" s="6"/>
      <c r="K161" s="6"/>
      <c r="L161" s="6"/>
      <c r="M161" s="6">
        <v>8.9499999999999993</v>
      </c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93"/>
      <c r="Y161" s="93"/>
      <c r="Z161" s="93"/>
      <c r="AA161" s="93"/>
      <c r="AB161" s="93"/>
      <c r="AC161" s="93" t="s">
        <v>179</v>
      </c>
    </row>
    <row r="162" spans="1:29">
      <c r="A162" s="56">
        <v>6</v>
      </c>
      <c r="B162" s="91">
        <v>2006</v>
      </c>
      <c r="C162" s="513" t="s">
        <v>28</v>
      </c>
      <c r="D162" s="96" t="s">
        <v>69</v>
      </c>
      <c r="E162" s="11">
        <v>1</v>
      </c>
      <c r="F162" s="6"/>
      <c r="G162" s="6">
        <v>9.1199999999999992</v>
      </c>
      <c r="H162" s="93" t="s">
        <v>179</v>
      </c>
      <c r="I162" s="6"/>
      <c r="J162" s="6">
        <v>9.1199999999999992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93"/>
      <c r="Y162" s="93"/>
      <c r="Z162" s="93"/>
      <c r="AA162" s="93"/>
      <c r="AB162" s="93"/>
      <c r="AC162" s="93" t="s">
        <v>179</v>
      </c>
    </row>
    <row r="163" spans="1:29">
      <c r="A163" s="56">
        <v>7</v>
      </c>
      <c r="B163" s="91">
        <v>2015</v>
      </c>
      <c r="C163" s="564" t="s">
        <v>54</v>
      </c>
      <c r="D163" s="564" t="s">
        <v>644</v>
      </c>
      <c r="E163" s="18">
        <v>2</v>
      </c>
      <c r="F163" s="6"/>
      <c r="G163" s="6"/>
      <c r="H163" s="93" t="s">
        <v>662</v>
      </c>
      <c r="I163" s="6"/>
      <c r="J163" s="6"/>
      <c r="K163" s="6"/>
      <c r="L163" s="6">
        <v>9.23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93"/>
      <c r="Y163" s="93"/>
      <c r="Z163" s="93"/>
      <c r="AA163" s="93"/>
      <c r="AB163" s="93"/>
      <c r="AC163" s="93" t="s">
        <v>662</v>
      </c>
    </row>
    <row r="164" spans="1:29">
      <c r="A164" s="56">
        <v>8</v>
      </c>
      <c r="B164" s="91">
        <v>2015</v>
      </c>
      <c r="C164" s="564" t="s">
        <v>514</v>
      </c>
      <c r="D164" s="564" t="s">
        <v>645</v>
      </c>
      <c r="E164" s="18">
        <v>2</v>
      </c>
      <c r="F164" s="6"/>
      <c r="G164" s="6"/>
      <c r="H164" s="93" t="s">
        <v>662</v>
      </c>
      <c r="I164" s="6"/>
      <c r="J164" s="6"/>
      <c r="K164" s="6"/>
      <c r="L164" s="6">
        <v>9.14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93"/>
      <c r="Y164" s="93"/>
      <c r="Z164" s="93"/>
      <c r="AA164" s="93"/>
      <c r="AB164" s="93"/>
      <c r="AC164" s="93" t="s">
        <v>662</v>
      </c>
    </row>
    <row r="165" spans="1:29">
      <c r="A165" s="56"/>
      <c r="B165" s="91"/>
      <c r="C165" s="100"/>
      <c r="D165" s="100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93"/>
      <c r="Y165" s="93"/>
      <c r="Z165" s="93"/>
      <c r="AA165" s="93"/>
      <c r="AB165" s="93"/>
      <c r="AC165" s="93"/>
    </row>
    <row r="166" spans="1:29">
      <c r="A166" s="56"/>
      <c r="B166" s="91"/>
      <c r="C166" s="100"/>
      <c r="D166" s="100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93"/>
      <c r="Y166" s="93"/>
      <c r="Z166" s="93"/>
      <c r="AA166" s="93"/>
      <c r="AB166" s="93"/>
      <c r="AC166" s="93"/>
    </row>
    <row r="167" spans="1:29">
      <c r="A167" s="56"/>
      <c r="B167" s="91"/>
      <c r="C167" s="100"/>
      <c r="D167" s="100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93"/>
      <c r="Y167" s="93"/>
      <c r="Z167" s="93"/>
      <c r="AA167" s="93"/>
      <c r="AB167" s="93"/>
      <c r="AC167" s="93"/>
    </row>
    <row r="168" spans="1:29">
      <c r="A168" s="56"/>
      <c r="B168" s="91"/>
      <c r="C168" s="100"/>
      <c r="D168" s="100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93"/>
      <c r="Y168" s="93"/>
      <c r="Z168" s="93"/>
      <c r="AA168" s="93"/>
      <c r="AB168" s="93"/>
      <c r="AC168" s="93"/>
    </row>
    <row r="169" spans="1:29">
      <c r="A169" s="104"/>
      <c r="B169" s="104"/>
      <c r="C169" s="113" t="s">
        <v>341</v>
      </c>
      <c r="D169" s="113"/>
      <c r="E169" s="104"/>
      <c r="F169" s="105">
        <f>SUM(F157:F168)/COUNT(F157:F168)</f>
        <v>16.940000000000001</v>
      </c>
      <c r="G169" s="105">
        <f>SUM(G157:G168)/COUNT(G157:G168)</f>
        <v>8.2839999999999989</v>
      </c>
      <c r="H169" s="105"/>
      <c r="I169" s="105"/>
      <c r="J169" s="105">
        <f>SUM(J157:J168)/COUNT(J157:J168)</f>
        <v>9.1199999999999992</v>
      </c>
      <c r="K169" s="105"/>
      <c r="L169" s="105">
        <f>SUM(L157:L168)/COUNT(L157:L168)</f>
        <v>9.1850000000000005</v>
      </c>
      <c r="M169" s="105">
        <f>SUM(M157:M168)/COUNT(M157:M168)</f>
        <v>8.2666666666666657</v>
      </c>
      <c r="N169" s="105"/>
      <c r="O169" s="105"/>
      <c r="P169" s="105"/>
      <c r="Q169" s="105"/>
      <c r="R169" s="105"/>
      <c r="S169" s="105"/>
      <c r="T169" s="105"/>
      <c r="U169" s="105"/>
      <c r="V169" s="105">
        <f>SUM(V157:V168)/COUNT(V157:V168)</f>
        <v>8.83</v>
      </c>
      <c r="W169" s="105"/>
      <c r="X169" s="105"/>
      <c r="Y169" s="105">
        <f>SUM(Y157:Y168)/COUNT(Y157:Y168)</f>
        <v>8.1750000000000007</v>
      </c>
      <c r="Z169" s="105">
        <f>SUM(Z157:Z168)/COUNT(Z157:Z168)</f>
        <v>7.54</v>
      </c>
      <c r="AA169" s="105"/>
      <c r="AB169" s="105">
        <f>SUM(AB157:AB168)/COUNT(AB157:AB168)</f>
        <v>8.51</v>
      </c>
      <c r="AC169" s="105"/>
    </row>
    <row r="170" spans="1:29">
      <c r="A170" s="114" t="s">
        <v>381</v>
      </c>
      <c r="B170" s="86" t="s">
        <v>0</v>
      </c>
      <c r="C170" s="87" t="s">
        <v>1</v>
      </c>
      <c r="D170" s="87" t="s">
        <v>2</v>
      </c>
      <c r="E170" s="30" t="s">
        <v>3</v>
      </c>
      <c r="F170" s="30" t="s">
        <v>4</v>
      </c>
      <c r="G170" s="30" t="s">
        <v>4</v>
      </c>
      <c r="H170" s="30"/>
      <c r="I170" s="30" t="s">
        <v>138</v>
      </c>
      <c r="J170" s="30" t="s">
        <v>137</v>
      </c>
      <c r="K170" s="30"/>
      <c r="L170" s="30" t="s">
        <v>661</v>
      </c>
      <c r="M170" s="30" t="s">
        <v>150</v>
      </c>
      <c r="N170" s="30" t="s">
        <v>189</v>
      </c>
      <c r="O170" s="30" t="s">
        <v>190</v>
      </c>
      <c r="P170" s="30" t="s">
        <v>355</v>
      </c>
      <c r="Q170" s="30" t="s">
        <v>152</v>
      </c>
      <c r="R170" s="30" t="s">
        <v>131</v>
      </c>
      <c r="S170" s="30" t="s">
        <v>161</v>
      </c>
      <c r="T170" s="30" t="s">
        <v>147</v>
      </c>
      <c r="U170" s="30" t="s">
        <v>129</v>
      </c>
      <c r="V170" s="30" t="s">
        <v>149</v>
      </c>
      <c r="W170" s="30" t="s">
        <v>127</v>
      </c>
      <c r="X170" s="30" t="s">
        <v>324</v>
      </c>
      <c r="Y170" s="30" t="s">
        <v>141</v>
      </c>
      <c r="Z170" s="30" t="s">
        <v>335</v>
      </c>
      <c r="AA170" s="30" t="s">
        <v>162</v>
      </c>
      <c r="AB170" s="30" t="s">
        <v>336</v>
      </c>
      <c r="AC170" s="30" t="s">
        <v>164</v>
      </c>
    </row>
    <row r="171" spans="1:29">
      <c r="A171" s="115" t="s">
        <v>382</v>
      </c>
      <c r="B171" s="116"/>
      <c r="C171" s="117"/>
      <c r="D171" s="117"/>
      <c r="E171" s="118"/>
      <c r="F171" s="118" t="s">
        <v>339</v>
      </c>
      <c r="G171" s="118" t="s">
        <v>340</v>
      </c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9"/>
      <c r="Y171" s="119"/>
      <c r="Z171" s="119"/>
      <c r="AA171" s="119"/>
      <c r="AB171" s="119"/>
      <c r="AC171" s="119"/>
    </row>
    <row r="172" spans="1:29" ht="13.5" thickBot="1">
      <c r="A172" s="43"/>
      <c r="B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</row>
    <row r="173" spans="1:29">
      <c r="A173" s="81"/>
      <c r="B173" s="802" t="s">
        <v>385</v>
      </c>
      <c r="C173" s="805"/>
      <c r="D173" s="805"/>
      <c r="E173" s="805"/>
      <c r="F173" s="805"/>
      <c r="G173" s="805"/>
      <c r="H173" s="805"/>
      <c r="I173" s="805"/>
      <c r="J173" s="805"/>
      <c r="K173" s="805"/>
      <c r="L173" s="805"/>
      <c r="M173" s="805"/>
      <c r="N173" s="805"/>
      <c r="O173" s="805"/>
      <c r="P173" s="805"/>
      <c r="Q173" s="805"/>
      <c r="R173" s="805"/>
      <c r="S173" s="805"/>
      <c r="T173" s="805"/>
      <c r="U173" s="805"/>
      <c r="V173" s="805"/>
      <c r="W173" s="805"/>
      <c r="X173" s="805"/>
      <c r="Y173" s="805"/>
      <c r="Z173" s="805"/>
      <c r="AA173" s="805"/>
      <c r="AB173" s="805"/>
      <c r="AC173" s="82"/>
    </row>
    <row r="174" spans="1:29" ht="13.5" thickBot="1">
      <c r="A174" s="83"/>
      <c r="B174" s="806"/>
      <c r="C174" s="806"/>
      <c r="D174" s="806"/>
      <c r="E174" s="806"/>
      <c r="F174" s="806"/>
      <c r="G174" s="806"/>
      <c r="H174" s="806"/>
      <c r="I174" s="806"/>
      <c r="J174" s="806"/>
      <c r="K174" s="806"/>
      <c r="L174" s="806"/>
      <c r="M174" s="806"/>
      <c r="N174" s="806"/>
      <c r="O174" s="806"/>
      <c r="P174" s="806"/>
      <c r="Q174" s="806"/>
      <c r="R174" s="806"/>
      <c r="S174" s="806"/>
      <c r="T174" s="806"/>
      <c r="U174" s="806"/>
      <c r="V174" s="806"/>
      <c r="W174" s="806"/>
      <c r="X174" s="806"/>
      <c r="Y174" s="806"/>
      <c r="Z174" s="806"/>
      <c r="AA174" s="806"/>
      <c r="AB174" s="806"/>
      <c r="AC174" s="84"/>
    </row>
    <row r="177" spans="1:29">
      <c r="A177" s="706" t="s">
        <v>381</v>
      </c>
      <c r="B177" s="86" t="s">
        <v>0</v>
      </c>
      <c r="C177" s="87" t="s">
        <v>1</v>
      </c>
      <c r="D177" s="87" t="s">
        <v>2</v>
      </c>
      <c r="E177" s="30" t="s">
        <v>3</v>
      </c>
      <c r="F177" s="30"/>
      <c r="G177" s="30" t="s">
        <v>4</v>
      </c>
      <c r="H177" s="30" t="s">
        <v>386</v>
      </c>
      <c r="I177" s="30"/>
      <c r="J177" s="30" t="s">
        <v>137</v>
      </c>
      <c r="K177" s="30"/>
      <c r="L177" s="30"/>
      <c r="M177" s="30" t="s">
        <v>150</v>
      </c>
      <c r="N177" s="30" t="s">
        <v>152</v>
      </c>
      <c r="O177" s="30" t="s">
        <v>161</v>
      </c>
      <c r="P177" s="30" t="s">
        <v>147</v>
      </c>
      <c r="Q177" s="30" t="s">
        <v>388</v>
      </c>
      <c r="R177" s="30" t="s">
        <v>389</v>
      </c>
      <c r="S177" s="30" t="s">
        <v>145</v>
      </c>
      <c r="T177" s="30" t="s">
        <v>129</v>
      </c>
      <c r="U177" s="30" t="s">
        <v>162</v>
      </c>
      <c r="V177" s="30" t="s">
        <v>392</v>
      </c>
      <c r="W177" s="30"/>
      <c r="X177" s="30"/>
      <c r="Y177" s="30"/>
      <c r="Z177" s="30"/>
      <c r="AA177" s="30"/>
      <c r="AB177" s="30"/>
      <c r="AC177" s="30" t="s">
        <v>386</v>
      </c>
    </row>
    <row r="178" spans="1:29">
      <c r="A178" s="112" t="s">
        <v>382</v>
      </c>
      <c r="B178" s="88"/>
      <c r="C178" s="89"/>
      <c r="D178" s="89"/>
      <c r="E178" s="41"/>
      <c r="F178" s="41"/>
      <c r="G178" s="118" t="s">
        <v>338</v>
      </c>
      <c r="H178" s="90"/>
      <c r="I178" s="41"/>
      <c r="J178" s="41"/>
      <c r="K178" s="41"/>
      <c r="L178" s="41"/>
      <c r="M178" s="41"/>
      <c r="N178" s="41"/>
      <c r="O178" s="41"/>
      <c r="P178" s="41" t="s">
        <v>387</v>
      </c>
      <c r="Q178" s="41"/>
      <c r="R178" s="41"/>
      <c r="S178" s="41"/>
      <c r="T178" s="41"/>
      <c r="U178" s="41"/>
      <c r="V178" s="41"/>
      <c r="W178" s="41"/>
      <c r="X178" s="90"/>
      <c r="Y178" s="90"/>
      <c r="Z178" s="90"/>
      <c r="AA178" s="90"/>
      <c r="AB178" s="90"/>
      <c r="AC178" s="90"/>
    </row>
    <row r="179" spans="1:29">
      <c r="A179" s="56">
        <v>1</v>
      </c>
      <c r="B179" s="91">
        <v>1996</v>
      </c>
      <c r="C179" s="486" t="s">
        <v>13</v>
      </c>
      <c r="D179" s="98" t="s">
        <v>53</v>
      </c>
      <c r="E179" s="6">
        <v>21</v>
      </c>
      <c r="F179" s="6"/>
      <c r="G179" s="6">
        <v>27.78</v>
      </c>
      <c r="H179" s="93" t="s">
        <v>393</v>
      </c>
      <c r="I179" s="6"/>
      <c r="J179" s="6"/>
      <c r="K179" s="6"/>
      <c r="L179" s="6"/>
      <c r="M179" s="6">
        <v>8.75</v>
      </c>
      <c r="N179" s="6"/>
      <c r="O179" s="6">
        <v>9.25</v>
      </c>
      <c r="P179" s="6"/>
      <c r="Q179" s="24">
        <v>9.49</v>
      </c>
      <c r="R179" s="6">
        <v>9.58</v>
      </c>
      <c r="S179" s="6"/>
      <c r="T179" s="6"/>
      <c r="U179" s="6"/>
      <c r="V179" s="6">
        <v>9.7200000000000006</v>
      </c>
      <c r="W179" s="6"/>
      <c r="X179" s="93"/>
      <c r="Y179" s="93"/>
      <c r="Z179" s="111"/>
      <c r="AA179" s="111"/>
      <c r="AB179" s="6"/>
      <c r="AC179" s="93" t="s">
        <v>393</v>
      </c>
    </row>
    <row r="180" spans="1:29">
      <c r="A180" s="56">
        <v>2</v>
      </c>
      <c r="B180" s="91">
        <v>1999</v>
      </c>
      <c r="C180" s="513" t="s">
        <v>28</v>
      </c>
      <c r="D180" s="96" t="s">
        <v>62</v>
      </c>
      <c r="E180" s="11">
        <v>1</v>
      </c>
      <c r="F180" s="6"/>
      <c r="G180" s="6">
        <v>27.81</v>
      </c>
      <c r="H180" s="93" t="s">
        <v>179</v>
      </c>
      <c r="I180" s="6"/>
      <c r="J180" s="6"/>
      <c r="K180" s="6"/>
      <c r="L180" s="6"/>
      <c r="M180" s="6">
        <v>9.4600000000000009</v>
      </c>
      <c r="N180" s="6"/>
      <c r="O180" s="6"/>
      <c r="P180" s="24">
        <v>8.8000000000000007</v>
      </c>
      <c r="Q180" s="24"/>
      <c r="R180" s="6"/>
      <c r="S180" s="24">
        <v>9.5</v>
      </c>
      <c r="T180" s="6"/>
      <c r="U180" s="6"/>
      <c r="V180" s="24">
        <v>9.6</v>
      </c>
      <c r="W180" s="6"/>
      <c r="X180" s="93"/>
      <c r="Y180" s="93"/>
      <c r="Z180" s="111"/>
      <c r="AA180" s="111"/>
      <c r="AB180" s="6"/>
      <c r="AC180" s="93" t="s">
        <v>179</v>
      </c>
    </row>
    <row r="181" spans="1:29">
      <c r="A181" s="56">
        <v>3</v>
      </c>
      <c r="B181" s="91">
        <v>2002</v>
      </c>
      <c r="C181" s="486" t="s">
        <v>13</v>
      </c>
      <c r="D181" s="98" t="s">
        <v>14</v>
      </c>
      <c r="E181" s="6">
        <v>9</v>
      </c>
      <c r="F181" s="24"/>
      <c r="G181" s="24">
        <v>25.83</v>
      </c>
      <c r="H181" s="93" t="s">
        <v>391</v>
      </c>
      <c r="I181" s="6"/>
      <c r="J181" s="6"/>
      <c r="K181" s="6"/>
      <c r="L181" s="6"/>
      <c r="M181" s="6">
        <v>7.94</v>
      </c>
      <c r="N181" s="6">
        <v>8.1300000000000008</v>
      </c>
      <c r="O181" s="24">
        <v>8.5</v>
      </c>
      <c r="P181" s="6">
        <v>9.5500000000000007</v>
      </c>
      <c r="Q181" s="6"/>
      <c r="R181" s="6"/>
      <c r="S181" s="6">
        <v>8.7200000000000006</v>
      </c>
      <c r="T181" s="6"/>
      <c r="U181" s="6"/>
      <c r="V181" s="6">
        <v>9.16</v>
      </c>
      <c r="W181" s="6"/>
      <c r="X181" s="93"/>
      <c r="Y181" s="93"/>
      <c r="Z181" s="111"/>
      <c r="AA181" s="111"/>
      <c r="AB181" s="93"/>
      <c r="AC181" s="93" t="s">
        <v>391</v>
      </c>
    </row>
    <row r="182" spans="1:29">
      <c r="A182" s="56">
        <v>4</v>
      </c>
      <c r="B182" s="91">
        <v>2006</v>
      </c>
      <c r="C182" s="513" t="s">
        <v>28</v>
      </c>
      <c r="D182" s="96" t="s">
        <v>69</v>
      </c>
      <c r="E182" s="562">
        <v>2</v>
      </c>
      <c r="F182" s="24"/>
      <c r="G182" s="6">
        <v>25.67</v>
      </c>
      <c r="H182" s="93" t="s">
        <v>391</v>
      </c>
      <c r="I182" s="6"/>
      <c r="J182" s="6"/>
      <c r="K182" s="6"/>
      <c r="L182" s="6"/>
      <c r="M182" s="6">
        <v>9.27</v>
      </c>
      <c r="N182" s="6"/>
      <c r="O182" s="6"/>
      <c r="P182" s="6">
        <v>8.14</v>
      </c>
      <c r="Q182" s="6">
        <v>9.77</v>
      </c>
      <c r="R182" s="6"/>
      <c r="S182" s="6">
        <v>6.97</v>
      </c>
      <c r="T182" s="24">
        <v>6.9</v>
      </c>
      <c r="U182" s="6">
        <v>8.26</v>
      </c>
      <c r="V182" s="6"/>
      <c r="W182" s="6"/>
      <c r="X182" s="93"/>
      <c r="Y182" s="93"/>
      <c r="Z182" s="93"/>
      <c r="AA182" s="93"/>
      <c r="AB182" s="93"/>
      <c r="AC182" s="93" t="s">
        <v>391</v>
      </c>
    </row>
    <row r="183" spans="1:29">
      <c r="A183" s="56">
        <v>5</v>
      </c>
      <c r="B183" s="91">
        <v>2007</v>
      </c>
      <c r="C183" s="486" t="s">
        <v>13</v>
      </c>
      <c r="D183" s="98" t="s">
        <v>331</v>
      </c>
      <c r="E183" s="19">
        <v>3</v>
      </c>
      <c r="F183" s="24"/>
      <c r="G183" s="24">
        <v>25.6</v>
      </c>
      <c r="H183" s="93" t="s">
        <v>390</v>
      </c>
      <c r="I183" s="6"/>
      <c r="J183" s="6"/>
      <c r="K183" s="6"/>
      <c r="L183" s="6"/>
      <c r="M183" s="6">
        <v>8.91</v>
      </c>
      <c r="N183" s="6"/>
      <c r="O183" s="6"/>
      <c r="P183" s="24">
        <v>8.1999999999999993</v>
      </c>
      <c r="Q183" s="6">
        <v>9.16</v>
      </c>
      <c r="R183" s="6">
        <v>7.56</v>
      </c>
      <c r="S183" s="6"/>
      <c r="T183" s="6"/>
      <c r="U183" s="6"/>
      <c r="V183" s="6"/>
      <c r="W183" s="6"/>
      <c r="X183" s="93"/>
      <c r="Y183" s="93"/>
      <c r="Z183" s="93"/>
      <c r="AA183" s="93"/>
      <c r="AB183" s="93"/>
      <c r="AC183" s="93" t="s">
        <v>390</v>
      </c>
    </row>
    <row r="184" spans="1:29">
      <c r="A184" s="56">
        <v>6</v>
      </c>
      <c r="B184" s="91">
        <v>2012</v>
      </c>
      <c r="C184" s="574" t="s">
        <v>28</v>
      </c>
      <c r="D184" s="484" t="s">
        <v>83</v>
      </c>
      <c r="E184" s="562">
        <v>2</v>
      </c>
      <c r="F184" s="6"/>
      <c r="G184" s="6">
        <v>25.55</v>
      </c>
      <c r="H184" s="93" t="s">
        <v>574</v>
      </c>
      <c r="I184" s="6"/>
      <c r="J184" s="24">
        <v>8.1999999999999993</v>
      </c>
      <c r="K184" s="24"/>
      <c r="L184" s="24"/>
      <c r="M184" s="6">
        <v>7.88</v>
      </c>
      <c r="N184" s="24">
        <v>10</v>
      </c>
      <c r="O184" s="6"/>
      <c r="P184" s="6">
        <v>9.2100000000000009</v>
      </c>
      <c r="Q184" s="6">
        <v>8.33</v>
      </c>
      <c r="R184" s="6">
        <v>8.4600000000000009</v>
      </c>
      <c r="S184" s="6"/>
      <c r="T184" s="6"/>
      <c r="U184" s="6">
        <v>8.92</v>
      </c>
      <c r="V184" s="6"/>
      <c r="W184" s="6"/>
      <c r="X184" s="93"/>
      <c r="Y184" s="93"/>
      <c r="Z184" s="93"/>
      <c r="AA184" s="93"/>
      <c r="AB184" s="93"/>
      <c r="AC184" s="93" t="s">
        <v>574</v>
      </c>
    </row>
    <row r="185" spans="1:29">
      <c r="A185" s="56">
        <v>7</v>
      </c>
      <c r="B185" s="91">
        <v>2013</v>
      </c>
      <c r="C185" s="599" t="s">
        <v>13</v>
      </c>
      <c r="D185" s="485" t="s">
        <v>551</v>
      </c>
      <c r="E185" s="6">
        <v>18</v>
      </c>
      <c r="F185" s="6"/>
      <c r="G185" s="6">
        <v>25.57</v>
      </c>
      <c r="H185" s="93" t="s">
        <v>390</v>
      </c>
      <c r="I185" s="6"/>
      <c r="J185" s="6">
        <v>8.06</v>
      </c>
      <c r="K185" s="6"/>
      <c r="L185" s="6"/>
      <c r="M185" s="6">
        <v>8.85</v>
      </c>
      <c r="N185" s="6"/>
      <c r="O185" s="6"/>
      <c r="P185" s="6">
        <v>9.25</v>
      </c>
      <c r="Q185" s="24">
        <v>7.6</v>
      </c>
      <c r="R185" s="6">
        <v>8.56</v>
      </c>
      <c r="S185" s="6"/>
      <c r="T185" s="6"/>
      <c r="U185" s="6">
        <v>8.82</v>
      </c>
      <c r="V185" s="6"/>
      <c r="W185" s="6"/>
      <c r="X185" s="93"/>
      <c r="Y185" s="93"/>
      <c r="Z185" s="93"/>
      <c r="AA185" s="93"/>
      <c r="AB185" s="93"/>
      <c r="AC185" s="93" t="s">
        <v>390</v>
      </c>
    </row>
    <row r="186" spans="1:29">
      <c r="A186" s="56">
        <v>8</v>
      </c>
      <c r="B186" s="91">
        <v>2018</v>
      </c>
      <c r="C186" s="484" t="s">
        <v>28</v>
      </c>
      <c r="D186" s="484" t="s">
        <v>739</v>
      </c>
      <c r="E186" s="6">
        <v>8</v>
      </c>
      <c r="F186" s="6"/>
      <c r="G186" s="6">
        <v>26.32</v>
      </c>
      <c r="H186" s="743" t="s">
        <v>390</v>
      </c>
      <c r="I186" s="6"/>
      <c r="J186" s="6">
        <v>8.77</v>
      </c>
      <c r="K186" s="6"/>
      <c r="L186" s="6"/>
      <c r="M186" s="6">
        <v>8.84</v>
      </c>
      <c r="N186" s="6"/>
      <c r="O186" s="6"/>
      <c r="P186" s="6">
        <v>8.7200000000000006</v>
      </c>
      <c r="Q186" s="6">
        <v>9.35</v>
      </c>
      <c r="R186" s="6">
        <v>8.14</v>
      </c>
      <c r="S186" s="6"/>
      <c r="T186" s="6"/>
      <c r="U186" s="6">
        <v>9.06</v>
      </c>
      <c r="V186" s="6"/>
      <c r="W186" s="6"/>
      <c r="X186" s="93"/>
      <c r="Y186" s="93"/>
      <c r="Z186" s="93"/>
      <c r="AA186" s="93"/>
      <c r="AB186" s="93"/>
      <c r="AC186" s="93" t="s">
        <v>390</v>
      </c>
    </row>
    <row r="187" spans="1:29">
      <c r="A187" s="56">
        <v>9</v>
      </c>
      <c r="B187" s="91">
        <v>2019</v>
      </c>
      <c r="C187" s="599" t="s">
        <v>13</v>
      </c>
      <c r="D187" s="485" t="s">
        <v>181</v>
      </c>
      <c r="E187" s="6">
        <v>12</v>
      </c>
      <c r="F187" s="6"/>
      <c r="G187" s="24">
        <v>27</v>
      </c>
      <c r="H187" s="743" t="s">
        <v>776</v>
      </c>
      <c r="I187" s="6"/>
      <c r="J187" s="6">
        <v>9.36</v>
      </c>
      <c r="K187" s="6"/>
      <c r="L187" s="6"/>
      <c r="M187" s="6">
        <v>8.34</v>
      </c>
      <c r="N187" s="6"/>
      <c r="O187" s="6"/>
      <c r="P187" s="6">
        <v>9.27</v>
      </c>
      <c r="Q187" s="6">
        <v>8.74</v>
      </c>
      <c r="R187" s="6">
        <v>9.16</v>
      </c>
      <c r="S187" s="6"/>
      <c r="T187" s="6"/>
      <c r="U187" s="24">
        <v>9.5500000000000007</v>
      </c>
      <c r="V187" s="6"/>
      <c r="W187" s="6"/>
      <c r="X187" s="93"/>
      <c r="Y187" s="93"/>
      <c r="Z187" s="93"/>
      <c r="AA187" s="93"/>
      <c r="AB187" s="93"/>
      <c r="AC187" s="93" t="s">
        <v>777</v>
      </c>
    </row>
    <row r="188" spans="1:29">
      <c r="A188" s="56"/>
      <c r="B188" s="91"/>
      <c r="C188" s="100"/>
      <c r="D188" s="100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93"/>
      <c r="Y188" s="93"/>
      <c r="Z188" s="93"/>
      <c r="AA188" s="93"/>
      <c r="AB188" s="93"/>
      <c r="AC188" s="93"/>
    </row>
    <row r="189" spans="1:29">
      <c r="A189" s="56"/>
      <c r="B189" s="91"/>
      <c r="C189" s="100"/>
      <c r="D189" s="100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93"/>
      <c r="Y189" s="93"/>
      <c r="Z189" s="93"/>
      <c r="AA189" s="93"/>
      <c r="AB189" s="93"/>
      <c r="AC189" s="93"/>
    </row>
    <row r="190" spans="1:29">
      <c r="A190" s="56"/>
      <c r="B190" s="91"/>
      <c r="C190" s="100"/>
      <c r="D190" s="100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93"/>
      <c r="Y190" s="93"/>
      <c r="Z190" s="93"/>
      <c r="AA190" s="93"/>
      <c r="AB190" s="93"/>
      <c r="AC190" s="93"/>
    </row>
    <row r="191" spans="1:29">
      <c r="A191" s="56"/>
      <c r="B191" s="91"/>
      <c r="C191" s="100"/>
      <c r="D191" s="100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93"/>
      <c r="Y191" s="93"/>
      <c r="Z191" s="93"/>
      <c r="AA191" s="93"/>
      <c r="AB191" s="93"/>
      <c r="AC191" s="93"/>
    </row>
    <row r="192" spans="1:29">
      <c r="A192" s="104"/>
      <c r="B192" s="104"/>
      <c r="C192" s="113" t="s">
        <v>341</v>
      </c>
      <c r="D192" s="113"/>
      <c r="E192" s="104"/>
      <c r="F192" s="105"/>
      <c r="G192" s="105">
        <f>SUM(G179:G191)/COUNT(G179:G191)</f>
        <v>26.347777777777779</v>
      </c>
      <c r="H192" s="105"/>
      <c r="I192" s="105"/>
      <c r="J192" s="105">
        <f t="shared" ref="J192:V192" si="1">SUM(J179:J191)/COUNT(J179:J191)</f>
        <v>8.5975000000000001</v>
      </c>
      <c r="K192" s="105"/>
      <c r="L192" s="105"/>
      <c r="M192" s="105">
        <f t="shared" si="1"/>
        <v>8.6933333333333351</v>
      </c>
      <c r="N192" s="105">
        <f t="shared" si="1"/>
        <v>9.0650000000000013</v>
      </c>
      <c r="O192" s="105">
        <f t="shared" si="1"/>
        <v>8.875</v>
      </c>
      <c r="P192" s="105">
        <f t="shared" si="1"/>
        <v>8.8925000000000001</v>
      </c>
      <c r="Q192" s="105">
        <f>SUM(Q179:Q191)/COUNT(Q179:Q191)</f>
        <v>8.92</v>
      </c>
      <c r="R192" s="105">
        <f t="shared" si="1"/>
        <v>8.576666666666668</v>
      </c>
      <c r="S192" s="105">
        <f t="shared" si="1"/>
        <v>8.3966666666666665</v>
      </c>
      <c r="T192" s="105">
        <f t="shared" si="1"/>
        <v>6.9</v>
      </c>
      <c r="U192" s="105">
        <f t="shared" si="1"/>
        <v>8.9220000000000006</v>
      </c>
      <c r="V192" s="105">
        <f t="shared" si="1"/>
        <v>9.4933333333333341</v>
      </c>
      <c r="W192" s="105"/>
      <c r="X192" s="105"/>
      <c r="Y192" s="105"/>
      <c r="Z192" s="105"/>
      <c r="AA192" s="105"/>
      <c r="AB192" s="105"/>
      <c r="AC192" s="105"/>
    </row>
    <row r="193" spans="1:29">
      <c r="A193" s="114" t="s">
        <v>381</v>
      </c>
      <c r="B193" s="86" t="s">
        <v>0</v>
      </c>
      <c r="C193" s="87" t="s">
        <v>1</v>
      </c>
      <c r="D193" s="87" t="s">
        <v>2</v>
      </c>
      <c r="E193" s="30" t="s">
        <v>3</v>
      </c>
      <c r="F193" s="30"/>
      <c r="G193" s="30" t="s">
        <v>4</v>
      </c>
      <c r="H193" s="30"/>
      <c r="I193" s="30"/>
      <c r="J193" s="30" t="s">
        <v>137</v>
      </c>
      <c r="K193" s="30"/>
      <c r="L193" s="30"/>
      <c r="M193" s="30" t="s">
        <v>150</v>
      </c>
      <c r="N193" s="30" t="s">
        <v>152</v>
      </c>
      <c r="O193" s="30" t="s">
        <v>161</v>
      </c>
      <c r="P193" s="30" t="s">
        <v>147</v>
      </c>
      <c r="Q193" s="30" t="s">
        <v>388</v>
      </c>
      <c r="R193" s="30" t="s">
        <v>389</v>
      </c>
      <c r="S193" s="30" t="s">
        <v>145</v>
      </c>
      <c r="T193" s="30" t="s">
        <v>129</v>
      </c>
      <c r="U193" s="30" t="s">
        <v>162</v>
      </c>
      <c r="V193" s="30" t="s">
        <v>392</v>
      </c>
      <c r="W193" s="30"/>
      <c r="X193" s="30"/>
      <c r="Y193" s="30"/>
      <c r="Z193" s="30"/>
      <c r="AA193" s="30"/>
      <c r="AB193" s="30"/>
      <c r="AC193" s="30" t="s">
        <v>386</v>
      </c>
    </row>
    <row r="194" spans="1:29">
      <c r="A194" s="115" t="s">
        <v>382</v>
      </c>
      <c r="B194" s="116"/>
      <c r="C194" s="117"/>
      <c r="D194" s="117"/>
      <c r="E194" s="118"/>
      <c r="F194" s="118"/>
      <c r="G194" s="118" t="s">
        <v>338</v>
      </c>
      <c r="H194" s="118"/>
      <c r="I194" s="118"/>
      <c r="J194" s="118"/>
      <c r="K194" s="118"/>
      <c r="L194" s="118"/>
      <c r="M194" s="118"/>
      <c r="N194" s="118"/>
      <c r="O194" s="118"/>
      <c r="P194" s="118" t="s">
        <v>387</v>
      </c>
      <c r="Q194" s="118"/>
      <c r="R194" s="118"/>
      <c r="S194" s="118"/>
      <c r="T194" s="118"/>
      <c r="U194" s="118"/>
      <c r="V194" s="118"/>
      <c r="W194" s="118"/>
      <c r="X194" s="119"/>
      <c r="Y194" s="119"/>
      <c r="Z194" s="119"/>
      <c r="AA194" s="119"/>
      <c r="AB194" s="119"/>
      <c r="AC194" s="119"/>
    </row>
    <row r="196" spans="1:29" ht="13.5" thickBot="1">
      <c r="A196" s="43"/>
      <c r="B196" s="43"/>
      <c r="E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</row>
    <row r="197" spans="1:29">
      <c r="A197" s="800"/>
      <c r="B197" s="802" t="s">
        <v>606</v>
      </c>
      <c r="C197" s="803"/>
      <c r="D197" s="803"/>
      <c r="E197" s="803"/>
      <c r="F197" s="803"/>
      <c r="G197" s="803"/>
      <c r="H197" s="803"/>
      <c r="I197" s="803"/>
      <c r="J197" s="803"/>
      <c r="K197" s="803"/>
      <c r="L197" s="803"/>
      <c r="M197" s="803"/>
      <c r="N197" s="803"/>
      <c r="O197" s="803"/>
      <c r="P197" s="803"/>
      <c r="Q197" s="803"/>
      <c r="R197" s="803"/>
      <c r="S197" s="803"/>
      <c r="T197" s="803"/>
      <c r="U197" s="803"/>
      <c r="V197" s="803"/>
      <c r="W197" s="803"/>
      <c r="X197" s="803"/>
      <c r="Y197" s="803"/>
      <c r="Z197" s="803"/>
      <c r="AA197" s="803"/>
      <c r="AB197" s="803"/>
      <c r="AC197" s="82"/>
    </row>
    <row r="198" spans="1:29" ht="13.5" thickBot="1">
      <c r="A198" s="801"/>
      <c r="B198" s="804"/>
      <c r="C198" s="804"/>
      <c r="D198" s="804"/>
      <c r="E198" s="804"/>
      <c r="F198" s="804"/>
      <c r="G198" s="804"/>
      <c r="H198" s="804"/>
      <c r="I198" s="804"/>
      <c r="J198" s="804"/>
      <c r="K198" s="804"/>
      <c r="L198" s="804"/>
      <c r="M198" s="804"/>
      <c r="N198" s="804"/>
      <c r="O198" s="804"/>
      <c r="P198" s="804"/>
      <c r="Q198" s="804"/>
      <c r="R198" s="804"/>
      <c r="S198" s="804"/>
      <c r="T198" s="804"/>
      <c r="U198" s="804"/>
      <c r="V198" s="804"/>
      <c r="W198" s="804"/>
      <c r="X198" s="804"/>
      <c r="Y198" s="804"/>
      <c r="Z198" s="804"/>
      <c r="AA198" s="804"/>
      <c r="AB198" s="804"/>
      <c r="AC198" s="84"/>
    </row>
    <row r="201" spans="1:29">
      <c r="A201" s="706" t="s">
        <v>381</v>
      </c>
      <c r="B201" s="86" t="s">
        <v>0</v>
      </c>
      <c r="C201" s="87" t="s">
        <v>1</v>
      </c>
      <c r="D201" s="87" t="s">
        <v>2</v>
      </c>
      <c r="E201" s="30" t="s">
        <v>3</v>
      </c>
      <c r="F201" s="501" t="s">
        <v>610</v>
      </c>
      <c r="G201" s="30" t="s">
        <v>4</v>
      </c>
      <c r="H201" s="30" t="s">
        <v>164</v>
      </c>
      <c r="I201" s="30" t="s">
        <v>138</v>
      </c>
      <c r="J201" s="30" t="s">
        <v>137</v>
      </c>
      <c r="K201" s="30"/>
      <c r="L201" s="30"/>
      <c r="M201" s="30" t="s">
        <v>150</v>
      </c>
      <c r="N201" s="30" t="s">
        <v>189</v>
      </c>
      <c r="O201" s="30" t="s">
        <v>190</v>
      </c>
      <c r="P201" s="30" t="s">
        <v>355</v>
      </c>
      <c r="Q201" s="30" t="s">
        <v>152</v>
      </c>
      <c r="R201" s="30" t="s">
        <v>131</v>
      </c>
      <c r="S201" s="30" t="s">
        <v>161</v>
      </c>
      <c r="T201" s="30" t="s">
        <v>147</v>
      </c>
      <c r="U201" s="30" t="s">
        <v>129</v>
      </c>
      <c r="V201" s="30" t="s">
        <v>149</v>
      </c>
      <c r="W201" s="30" t="s">
        <v>127</v>
      </c>
      <c r="X201" s="30" t="s">
        <v>324</v>
      </c>
      <c r="Y201" s="30" t="s">
        <v>141</v>
      </c>
      <c r="Z201" s="30" t="s">
        <v>335</v>
      </c>
      <c r="AA201" s="30" t="s">
        <v>162</v>
      </c>
      <c r="AB201" s="30" t="s">
        <v>336</v>
      </c>
      <c r="AC201" s="30" t="s">
        <v>164</v>
      </c>
    </row>
    <row r="202" spans="1:29">
      <c r="A202" s="112" t="s">
        <v>382</v>
      </c>
      <c r="B202" s="88"/>
      <c r="C202" s="89"/>
      <c r="D202" s="89"/>
      <c r="E202" s="41"/>
      <c r="F202" s="41" t="s">
        <v>4</v>
      </c>
      <c r="G202" s="118" t="s">
        <v>338</v>
      </c>
      <c r="H202" s="119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9"/>
      <c r="Y202" s="119"/>
      <c r="Z202" s="119"/>
      <c r="AA202" s="119"/>
      <c r="AB202" s="119"/>
      <c r="AC202" s="119"/>
    </row>
    <row r="203" spans="1:29">
      <c r="A203" s="476">
        <v>108</v>
      </c>
      <c r="B203" s="91">
        <v>2013</v>
      </c>
      <c r="C203" s="599" t="s">
        <v>13</v>
      </c>
      <c r="D203" s="485" t="s">
        <v>551</v>
      </c>
      <c r="E203" s="481">
        <v>1</v>
      </c>
      <c r="F203" s="6">
        <v>31.11</v>
      </c>
      <c r="G203" s="24">
        <v>30</v>
      </c>
      <c r="H203" s="93" t="s">
        <v>177</v>
      </c>
      <c r="I203" s="6"/>
      <c r="J203" s="6"/>
      <c r="K203" s="6"/>
      <c r="L203" s="6"/>
      <c r="M203" s="6"/>
      <c r="N203" s="6"/>
      <c r="O203" s="6"/>
      <c r="P203" s="6"/>
      <c r="Q203" s="565">
        <v>10.4</v>
      </c>
      <c r="R203" s="489"/>
      <c r="S203" s="565">
        <v>10.32</v>
      </c>
      <c r="T203" s="565"/>
      <c r="U203" s="565">
        <v>10.77</v>
      </c>
      <c r="V203" s="565">
        <v>10.210000000000001</v>
      </c>
      <c r="W203" s="6"/>
      <c r="X203" s="93"/>
      <c r="Y203" s="93"/>
      <c r="Z203" s="111"/>
      <c r="AA203" s="111"/>
      <c r="AB203" s="6"/>
      <c r="AC203" s="93" t="s">
        <v>177</v>
      </c>
    </row>
    <row r="204" spans="1:29">
      <c r="A204" s="56">
        <v>110</v>
      </c>
      <c r="B204" s="91">
        <v>2014</v>
      </c>
      <c r="C204" s="573" t="s">
        <v>11</v>
      </c>
      <c r="D204" s="100" t="s">
        <v>616</v>
      </c>
      <c r="E204" s="489">
        <v>7</v>
      </c>
      <c r="F204" s="489"/>
      <c r="G204" s="565">
        <v>29.12</v>
      </c>
      <c r="H204" s="93" t="s">
        <v>177</v>
      </c>
      <c r="I204" s="489"/>
      <c r="J204" s="489"/>
      <c r="K204" s="489"/>
      <c r="L204" s="489"/>
      <c r="M204" s="489"/>
      <c r="N204" s="489"/>
      <c r="O204" s="489"/>
      <c r="P204" s="489"/>
      <c r="Q204" s="565">
        <v>9.5</v>
      </c>
      <c r="R204" s="489"/>
      <c r="S204" s="489">
        <v>9.6199999999999992</v>
      </c>
      <c r="T204" s="489"/>
      <c r="U204" s="489"/>
      <c r="V204" s="565">
        <v>10.09</v>
      </c>
      <c r="W204" s="489"/>
      <c r="X204" s="566"/>
      <c r="Y204" s="566"/>
      <c r="Z204" s="567"/>
      <c r="AA204" s="567"/>
      <c r="AB204" s="566"/>
      <c r="AC204" s="93" t="s">
        <v>177</v>
      </c>
    </row>
    <row r="205" spans="1:29">
      <c r="A205" s="476">
        <v>111</v>
      </c>
      <c r="B205" s="91">
        <v>2015</v>
      </c>
      <c r="C205" s="564" t="s">
        <v>54</v>
      </c>
      <c r="D205" s="564" t="s">
        <v>644</v>
      </c>
      <c r="E205" s="562">
        <v>2</v>
      </c>
      <c r="F205" s="489"/>
      <c r="G205" s="489">
        <v>29.12</v>
      </c>
      <c r="H205" s="93" t="s">
        <v>177</v>
      </c>
      <c r="I205" s="489"/>
      <c r="J205" s="489"/>
      <c r="K205" s="489"/>
      <c r="L205" s="489"/>
      <c r="M205" s="489"/>
      <c r="N205" s="489"/>
      <c r="O205" s="489"/>
      <c r="P205" s="489"/>
      <c r="Q205" s="489">
        <v>9.7799999999999994</v>
      </c>
      <c r="R205" s="489"/>
      <c r="S205" s="489">
        <v>9.7200000000000006</v>
      </c>
      <c r="T205" s="489"/>
      <c r="U205" s="565">
        <v>10</v>
      </c>
      <c r="V205" s="489">
        <v>9.5399999999999991</v>
      </c>
      <c r="W205" s="489"/>
      <c r="X205" s="566"/>
      <c r="Y205" s="566"/>
      <c r="Z205" s="566"/>
      <c r="AA205" s="566"/>
      <c r="AB205" s="566"/>
      <c r="AC205" s="93" t="s">
        <v>177</v>
      </c>
    </row>
    <row r="206" spans="1:29">
      <c r="A206" s="56">
        <v>115</v>
      </c>
      <c r="B206" s="91">
        <v>2017</v>
      </c>
      <c r="C206" s="100" t="s">
        <v>725</v>
      </c>
      <c r="D206" s="100" t="s">
        <v>708</v>
      </c>
      <c r="E206" s="481">
        <v>1</v>
      </c>
      <c r="F206" s="489"/>
      <c r="G206" s="489">
        <v>28.55</v>
      </c>
      <c r="H206" s="93" t="s">
        <v>177</v>
      </c>
      <c r="I206" s="489"/>
      <c r="J206" s="489"/>
      <c r="K206" s="489"/>
      <c r="L206" s="489"/>
      <c r="M206" s="489"/>
      <c r="N206" s="489"/>
      <c r="O206" s="489"/>
      <c r="P206" s="489"/>
      <c r="Q206" s="489">
        <v>9.0399999999999991</v>
      </c>
      <c r="R206" s="489"/>
      <c r="S206" s="489">
        <v>9.51</v>
      </c>
      <c r="T206" s="489"/>
      <c r="U206" s="489"/>
      <c r="V206" s="565">
        <v>10</v>
      </c>
      <c r="W206" s="489"/>
      <c r="X206" s="566"/>
      <c r="Y206" s="566"/>
      <c r="Z206" s="566"/>
      <c r="AA206" s="566"/>
      <c r="AB206" s="566"/>
      <c r="AC206" s="93" t="s">
        <v>177</v>
      </c>
    </row>
    <row r="207" spans="1:29">
      <c r="A207" s="56">
        <v>119</v>
      </c>
      <c r="B207" s="91">
        <v>2019</v>
      </c>
      <c r="C207" s="599" t="s">
        <v>13</v>
      </c>
      <c r="D207" s="485" t="s">
        <v>181</v>
      </c>
      <c r="E207" s="489">
        <v>31</v>
      </c>
      <c r="F207" s="489"/>
      <c r="G207" s="565">
        <v>28.3</v>
      </c>
      <c r="H207" s="93" t="s">
        <v>177</v>
      </c>
      <c r="I207" s="489"/>
      <c r="J207" s="489"/>
      <c r="K207" s="489"/>
      <c r="L207" s="489"/>
      <c r="M207" s="489"/>
      <c r="N207" s="489"/>
      <c r="O207" s="489"/>
      <c r="P207" s="489"/>
      <c r="Q207" s="565">
        <v>9.5</v>
      </c>
      <c r="R207" s="489"/>
      <c r="S207" s="489">
        <v>9.25</v>
      </c>
      <c r="T207" s="489"/>
      <c r="U207" s="489"/>
      <c r="V207" s="489">
        <v>9.5500000000000007</v>
      </c>
      <c r="W207" s="489"/>
      <c r="X207" s="566"/>
      <c r="Y207" s="566"/>
      <c r="Z207" s="566"/>
      <c r="AA207" s="566"/>
      <c r="AB207" s="566"/>
      <c r="AC207" s="566"/>
    </row>
    <row r="208" spans="1:29">
      <c r="A208" s="56"/>
      <c r="B208" s="91"/>
      <c r="C208" s="100"/>
      <c r="D208" s="100"/>
      <c r="E208" s="489"/>
      <c r="F208" s="489"/>
      <c r="G208" s="489"/>
      <c r="H208" s="489"/>
      <c r="I208" s="489"/>
      <c r="J208" s="489"/>
      <c r="K208" s="489"/>
      <c r="L208" s="489"/>
      <c r="M208" s="489"/>
      <c r="N208" s="489"/>
      <c r="O208" s="489"/>
      <c r="P208" s="489"/>
      <c r="Q208" s="489"/>
      <c r="R208" s="489"/>
      <c r="S208" s="489"/>
      <c r="T208" s="489"/>
      <c r="U208" s="489"/>
      <c r="V208" s="489"/>
      <c r="W208" s="489"/>
      <c r="X208" s="566"/>
      <c r="Y208" s="566"/>
      <c r="Z208" s="566"/>
      <c r="AA208" s="566"/>
      <c r="AB208" s="566"/>
      <c r="AC208" s="566"/>
    </row>
    <row r="209" spans="1:29">
      <c r="A209" s="104"/>
      <c r="B209" s="104"/>
      <c r="C209" s="113" t="s">
        <v>341</v>
      </c>
      <c r="D209" s="113"/>
      <c r="E209" s="104"/>
      <c r="F209" s="105"/>
      <c r="G209" s="105">
        <f>SUM(G203:G208)/COUNT(G203:G208)</f>
        <v>29.018000000000001</v>
      </c>
      <c r="H209" s="105"/>
      <c r="I209" s="105"/>
      <c r="J209" s="105"/>
      <c r="K209" s="105"/>
      <c r="L209" s="105"/>
      <c r="M209" s="105"/>
      <c r="N209" s="105"/>
      <c r="O209" s="105"/>
      <c r="P209" s="105"/>
      <c r="Q209" s="105">
        <f t="shared" ref="Q209:V209" si="2">SUM(Q203:Q208)/COUNT(Q203:Q208)</f>
        <v>9.6440000000000001</v>
      </c>
      <c r="R209" s="105"/>
      <c r="S209" s="105">
        <f t="shared" si="2"/>
        <v>9.6839999999999993</v>
      </c>
      <c r="T209" s="105"/>
      <c r="U209" s="105">
        <f t="shared" si="2"/>
        <v>10.385</v>
      </c>
      <c r="V209" s="105">
        <f t="shared" si="2"/>
        <v>9.8780000000000001</v>
      </c>
      <c r="W209" s="105"/>
      <c r="X209" s="105"/>
      <c r="Y209" s="105"/>
      <c r="Z209" s="105"/>
      <c r="AA209" s="105"/>
      <c r="AB209" s="105"/>
      <c r="AC209" s="105"/>
    </row>
    <row r="210" spans="1:29">
      <c r="D210" s="712">
        <f ca="1">TODAY()</f>
        <v>43653</v>
      </c>
    </row>
    <row r="211" spans="1:29">
      <c r="D211" s="43" t="s">
        <v>395</v>
      </c>
    </row>
    <row r="215" spans="1:29" ht="13.5" thickBot="1"/>
    <row r="216" spans="1:29">
      <c r="A216" s="800"/>
      <c r="B216" s="802" t="s">
        <v>779</v>
      </c>
      <c r="C216" s="803"/>
      <c r="D216" s="803"/>
      <c r="E216" s="803"/>
      <c r="F216" s="803"/>
      <c r="G216" s="803"/>
      <c r="H216" s="803"/>
      <c r="I216" s="803"/>
      <c r="J216" s="803"/>
      <c r="K216" s="803"/>
      <c r="L216" s="803"/>
      <c r="M216" s="803"/>
      <c r="N216" s="803"/>
      <c r="O216" s="803"/>
      <c r="P216" s="803"/>
      <c r="Q216" s="803"/>
      <c r="R216" s="803"/>
      <c r="S216" s="803"/>
      <c r="T216" s="803"/>
      <c r="U216" s="803"/>
      <c r="V216" s="803"/>
      <c r="W216" s="803"/>
      <c r="X216" s="803"/>
      <c r="Y216" s="803"/>
      <c r="Z216" s="803"/>
      <c r="AA216" s="803"/>
      <c r="AB216" s="803"/>
      <c r="AC216" s="82"/>
    </row>
    <row r="217" spans="1:29" ht="13.5" thickBot="1">
      <c r="A217" s="801"/>
      <c r="B217" s="804"/>
      <c r="C217" s="804"/>
      <c r="D217" s="804"/>
      <c r="E217" s="804"/>
      <c r="F217" s="804"/>
      <c r="G217" s="804"/>
      <c r="H217" s="804"/>
      <c r="I217" s="804"/>
      <c r="J217" s="804"/>
      <c r="K217" s="804"/>
      <c r="L217" s="804"/>
      <c r="M217" s="804"/>
      <c r="N217" s="804"/>
      <c r="O217" s="804"/>
      <c r="P217" s="804"/>
      <c r="Q217" s="804"/>
      <c r="R217" s="804"/>
      <c r="S217" s="804"/>
      <c r="T217" s="804"/>
      <c r="U217" s="804"/>
      <c r="V217" s="804"/>
      <c r="W217" s="804"/>
      <c r="X217" s="804"/>
      <c r="Y217" s="804"/>
      <c r="Z217" s="804"/>
      <c r="AA217" s="804"/>
      <c r="AB217" s="804"/>
      <c r="AC217" s="84"/>
    </row>
    <row r="220" spans="1:29">
      <c r="A220" s="706" t="s">
        <v>381</v>
      </c>
      <c r="B220" s="86" t="s">
        <v>0</v>
      </c>
      <c r="C220" s="87" t="s">
        <v>1</v>
      </c>
      <c r="D220" s="87" t="s">
        <v>2</v>
      </c>
      <c r="E220" s="30" t="s">
        <v>3</v>
      </c>
      <c r="F220" s="501" t="s">
        <v>610</v>
      </c>
      <c r="G220" s="30" t="s">
        <v>4</v>
      </c>
      <c r="H220" s="30" t="s">
        <v>164</v>
      </c>
      <c r="I220" s="30" t="s">
        <v>138</v>
      </c>
      <c r="J220" s="30" t="s">
        <v>137</v>
      </c>
      <c r="K220" s="30"/>
      <c r="L220" s="30"/>
      <c r="M220" s="30" t="s">
        <v>150</v>
      </c>
      <c r="N220" s="30" t="s">
        <v>189</v>
      </c>
      <c r="O220" s="30" t="s">
        <v>190</v>
      </c>
      <c r="P220" s="30" t="s">
        <v>355</v>
      </c>
      <c r="Q220" s="30" t="s">
        <v>152</v>
      </c>
      <c r="R220" s="30" t="s">
        <v>131</v>
      </c>
      <c r="S220" s="30" t="s">
        <v>161</v>
      </c>
      <c r="T220" s="30" t="s">
        <v>147</v>
      </c>
      <c r="U220" s="30" t="s">
        <v>129</v>
      </c>
      <c r="V220" s="30" t="s">
        <v>149</v>
      </c>
      <c r="W220" s="30" t="s">
        <v>127</v>
      </c>
      <c r="X220" s="30" t="s">
        <v>324</v>
      </c>
      <c r="Y220" s="30" t="s">
        <v>141</v>
      </c>
      <c r="Z220" s="30" t="s">
        <v>335</v>
      </c>
      <c r="AA220" s="30" t="s">
        <v>162</v>
      </c>
      <c r="AB220" s="30" t="s">
        <v>336</v>
      </c>
      <c r="AC220" s="30" t="s">
        <v>164</v>
      </c>
    </row>
    <row r="221" spans="1:29">
      <c r="A221" s="112" t="s">
        <v>382</v>
      </c>
      <c r="B221" s="88"/>
      <c r="C221" s="89"/>
      <c r="D221" s="89"/>
      <c r="E221" s="41"/>
      <c r="F221" s="41" t="s">
        <v>4</v>
      </c>
      <c r="G221" s="118" t="s">
        <v>338</v>
      </c>
      <c r="H221" s="119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9"/>
      <c r="Y221" s="119"/>
      <c r="Z221" s="119"/>
      <c r="AA221" s="119"/>
      <c r="AB221" s="119"/>
      <c r="AC221" s="119"/>
    </row>
    <row r="222" spans="1:29">
      <c r="A222" s="56">
        <v>119</v>
      </c>
      <c r="B222" s="91">
        <v>2019</v>
      </c>
      <c r="C222" s="599" t="s">
        <v>13</v>
      </c>
      <c r="D222" s="485" t="s">
        <v>181</v>
      </c>
      <c r="E222" s="489">
        <v>31</v>
      </c>
      <c r="F222" s="489"/>
      <c r="G222" s="565">
        <v>26.79</v>
      </c>
      <c r="H222" s="93" t="s">
        <v>367</v>
      </c>
      <c r="I222" s="489"/>
      <c r="J222" s="489"/>
      <c r="K222" s="489"/>
      <c r="L222" s="489"/>
      <c r="M222" s="489"/>
      <c r="N222" s="489"/>
      <c r="O222" s="489"/>
      <c r="P222" s="489"/>
      <c r="Q222" s="565">
        <v>9.4</v>
      </c>
      <c r="R222" s="489"/>
      <c r="S222" s="489">
        <v>8.59</v>
      </c>
      <c r="T222" s="489"/>
      <c r="U222" s="489"/>
      <c r="V222" s="565">
        <v>9.4</v>
      </c>
      <c r="W222" s="489"/>
      <c r="X222" s="566"/>
      <c r="Y222" s="566"/>
      <c r="Z222" s="567">
        <v>8.1999999999999993</v>
      </c>
      <c r="AA222" s="566"/>
      <c r="AB222" s="566"/>
      <c r="AC222" s="566" t="s">
        <v>367</v>
      </c>
    </row>
    <row r="223" spans="1:29">
      <c r="A223" s="56"/>
      <c r="B223" s="91"/>
      <c r="C223" s="100"/>
      <c r="D223" s="100"/>
      <c r="E223" s="489"/>
      <c r="F223" s="489"/>
      <c r="G223" s="489"/>
      <c r="H223" s="489"/>
      <c r="I223" s="489"/>
      <c r="J223" s="489"/>
      <c r="K223" s="489"/>
      <c r="L223" s="489"/>
      <c r="M223" s="489"/>
      <c r="N223" s="489"/>
      <c r="O223" s="489"/>
      <c r="P223" s="489"/>
      <c r="Q223" s="489"/>
      <c r="R223" s="489"/>
      <c r="S223" s="489"/>
      <c r="T223" s="489"/>
      <c r="U223" s="489"/>
      <c r="V223" s="489"/>
      <c r="W223" s="489"/>
      <c r="X223" s="566"/>
      <c r="Y223" s="566"/>
      <c r="Z223" s="566"/>
      <c r="AA223" s="566"/>
      <c r="AB223" s="566"/>
      <c r="AC223" s="566"/>
    </row>
    <row r="224" spans="1:29">
      <c r="A224" s="104"/>
      <c r="B224" s="104"/>
      <c r="C224" s="113" t="s">
        <v>341</v>
      </c>
      <c r="D224" s="113"/>
      <c r="E224" s="104"/>
      <c r="F224" s="105"/>
      <c r="G224" s="105">
        <f>SUM(G222:G223)/COUNT(G222:G223)</f>
        <v>26.79</v>
      </c>
      <c r="H224" s="105"/>
      <c r="I224" s="105"/>
      <c r="J224" s="105"/>
      <c r="K224" s="105"/>
      <c r="L224" s="105"/>
      <c r="M224" s="105"/>
      <c r="N224" s="105"/>
      <c r="O224" s="105"/>
      <c r="P224" s="105"/>
      <c r="Q224" s="105">
        <f>SUM(Q222:Q223)/COUNT(Q222:Q223)</f>
        <v>9.4</v>
      </c>
      <c r="R224" s="105"/>
      <c r="S224" s="105">
        <f>SUM(S222:S223)/COUNT(S222:S223)</f>
        <v>8.59</v>
      </c>
      <c r="T224" s="105"/>
      <c r="U224" s="105"/>
      <c r="V224" s="105">
        <f>SUM(V222:V223)/COUNT(V222:V223)</f>
        <v>9.4</v>
      </c>
      <c r="W224" s="105"/>
      <c r="X224" s="105"/>
      <c r="Y224" s="105"/>
      <c r="Z224" s="105">
        <f>SUM(Z222:Z223)/COUNT(Z222:Z223)</f>
        <v>8.1999999999999993</v>
      </c>
      <c r="AA224" s="105"/>
      <c r="AB224" s="105"/>
      <c r="AC224" s="105"/>
    </row>
    <row r="225" spans="4:4">
      <c r="D225" s="712">
        <f ca="1">TODAY()</f>
        <v>43653</v>
      </c>
    </row>
    <row r="226" spans="4:4">
      <c r="D226" s="43" t="s">
        <v>395</v>
      </c>
    </row>
  </sheetData>
  <mergeCells count="8">
    <mergeCell ref="A216:A217"/>
    <mergeCell ref="B216:AB217"/>
    <mergeCell ref="B1:AB2"/>
    <mergeCell ref="B151:AB152"/>
    <mergeCell ref="A1:A2"/>
    <mergeCell ref="B173:AB174"/>
    <mergeCell ref="B197:AB198"/>
    <mergeCell ref="A197:A198"/>
  </mergeCells>
  <phoneticPr fontId="2" type="noConversion"/>
  <hyperlinks>
    <hyperlink ref="C122" r:id="rId1"/>
    <hyperlink ref="C72" r:id="rId2"/>
    <hyperlink ref="C39" r:id="rId3"/>
    <hyperlink ref="C63" r:id="rId4"/>
    <hyperlink ref="C35" r:id="rId5"/>
    <hyperlink ref="C48" r:id="rId6"/>
    <hyperlink ref="C9" r:id="rId7"/>
    <hyperlink ref="C13" r:id="rId8"/>
    <hyperlink ref="C31" r:id="rId9"/>
    <hyperlink ref="C36" r:id="rId10"/>
    <hyperlink ref="C37" r:id="rId11"/>
    <hyperlink ref="C41" r:id="rId12"/>
    <hyperlink ref="C43" r:id="rId13"/>
    <hyperlink ref="C53" r:id="rId14"/>
    <hyperlink ref="C62" r:id="rId15"/>
    <hyperlink ref="C64" r:id="rId16"/>
    <hyperlink ref="C65" r:id="rId17"/>
    <hyperlink ref="C66" r:id="rId18"/>
    <hyperlink ref="C67" r:id="rId19"/>
    <hyperlink ref="C68" r:id="rId20"/>
    <hyperlink ref="C69" r:id="rId21"/>
    <hyperlink ref="C71" r:id="rId22"/>
    <hyperlink ref="C73" r:id="rId23"/>
    <hyperlink ref="C74" r:id="rId24"/>
    <hyperlink ref="C75" r:id="rId25"/>
    <hyperlink ref="C76" r:id="rId26"/>
    <hyperlink ref="C77" r:id="rId27"/>
    <hyperlink ref="C78" r:id="rId28"/>
    <hyperlink ref="C79" r:id="rId29"/>
    <hyperlink ref="C80" r:id="rId30"/>
    <hyperlink ref="C81" r:id="rId31"/>
    <hyperlink ref="C82" r:id="rId32"/>
    <hyperlink ref="C83" r:id="rId33"/>
    <hyperlink ref="C84" r:id="rId34"/>
    <hyperlink ref="C85" r:id="rId35"/>
    <hyperlink ref="C86" r:id="rId36"/>
    <hyperlink ref="C87" r:id="rId37"/>
    <hyperlink ref="C88" r:id="rId38"/>
    <hyperlink ref="C89" r:id="rId39"/>
    <hyperlink ref="C90" r:id="rId40"/>
    <hyperlink ref="C91" r:id="rId41"/>
    <hyperlink ref="C92" r:id="rId42"/>
    <hyperlink ref="C93" r:id="rId43"/>
    <hyperlink ref="C94" r:id="rId44"/>
    <hyperlink ref="C95" r:id="rId45"/>
    <hyperlink ref="C96" r:id="rId46"/>
    <hyperlink ref="C97" r:id="rId47"/>
    <hyperlink ref="C101" r:id="rId48"/>
    <hyperlink ref="C102" r:id="rId49"/>
    <hyperlink ref="C103" r:id="rId50"/>
    <hyperlink ref="C104" r:id="rId51"/>
    <hyperlink ref="C105" r:id="rId52"/>
    <hyperlink ref="C106" r:id="rId53"/>
    <hyperlink ref="C107" r:id="rId54"/>
    <hyperlink ref="C108" r:id="rId55"/>
    <hyperlink ref="C109" r:id="rId56"/>
    <hyperlink ref="C110" r:id="rId57"/>
    <hyperlink ref="C111" r:id="rId58"/>
    <hyperlink ref="C112" r:id="rId59"/>
    <hyperlink ref="C113" r:id="rId60"/>
    <hyperlink ref="C114" r:id="rId61"/>
    <hyperlink ref="C115" r:id="rId62"/>
    <hyperlink ref="C116" r:id="rId63"/>
    <hyperlink ref="C117" r:id="rId64"/>
    <hyperlink ref="C118" r:id="rId65"/>
    <hyperlink ref="C119" r:id="rId66"/>
    <hyperlink ref="C120" r:id="rId67"/>
    <hyperlink ref="C121" r:id="rId68"/>
    <hyperlink ref="C123" r:id="rId69"/>
    <hyperlink ref="C124" r:id="rId70"/>
    <hyperlink ref="C125" r:id="rId71"/>
    <hyperlink ref="C126" r:id="rId72"/>
    <hyperlink ref="C127" r:id="rId73"/>
    <hyperlink ref="C128" r:id="rId74"/>
    <hyperlink ref="C129" r:id="rId75"/>
    <hyperlink ref="C130" r:id="rId76"/>
    <hyperlink ref="C131" r:id="rId77"/>
    <hyperlink ref="C132" r:id="rId78"/>
    <hyperlink ref="C157" r:id="rId79"/>
    <hyperlink ref="C158" r:id="rId80"/>
    <hyperlink ref="C159" r:id="rId81"/>
    <hyperlink ref="C160" r:id="rId82"/>
    <hyperlink ref="C161" r:id="rId83"/>
    <hyperlink ref="C162" r:id="rId84"/>
    <hyperlink ref="C179" r:id="rId85"/>
    <hyperlink ref="C180" r:id="rId86"/>
    <hyperlink ref="C181" r:id="rId87"/>
    <hyperlink ref="C182" r:id="rId88"/>
    <hyperlink ref="C183" r:id="rId89"/>
    <hyperlink ref="C184" r:id="rId90"/>
    <hyperlink ref="C185" r:id="rId91"/>
    <hyperlink ref="C133" r:id="rId92"/>
    <hyperlink ref="C203" r:id="rId93"/>
    <hyperlink ref="C134" r:id="rId94"/>
    <hyperlink ref="C135" r:id="rId95"/>
    <hyperlink ref="C204" r:id="rId96"/>
    <hyperlink ref="C144" r:id="rId97"/>
    <hyperlink ref="C187" r:id="rId98"/>
    <hyperlink ref="C207" r:id="rId99"/>
    <hyperlink ref="C222" r:id="rId100"/>
  </hyperlinks>
  <pageMargins left="0.78740157499999996" right="0.78740157499999996" top="0.984251969" bottom="0.984251969" header="0.4921259845" footer="0.4921259845"/>
  <pageSetup paperSize="9" scale="60" orientation="landscape" r:id="rId10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10"/>
  <dimension ref="A1:G237"/>
  <sheetViews>
    <sheetView topLeftCell="A16" workbookViewId="0">
      <selection activeCell="B53" sqref="B53"/>
    </sheetView>
  </sheetViews>
  <sheetFormatPr baseColWidth="10" defaultRowHeight="12.75"/>
  <cols>
    <col min="1" max="1" width="11.42578125" customWidth="1"/>
    <col min="2" max="2" width="22.85546875" customWidth="1"/>
    <col min="3" max="3" width="16.7109375" bestFit="1" customWidth="1"/>
    <col min="4" max="5" width="11.42578125" customWidth="1"/>
    <col min="6" max="6" width="12.5703125" style="43" bestFit="1" customWidth="1"/>
    <col min="7" max="7" width="11.5703125" style="43" customWidth="1"/>
  </cols>
  <sheetData>
    <row r="1" spans="1:7" ht="21" thickBot="1">
      <c r="A1" s="858" t="s">
        <v>198</v>
      </c>
      <c r="B1" s="859"/>
      <c r="C1" s="859"/>
      <c r="D1" s="859"/>
      <c r="E1" s="859"/>
      <c r="F1" s="61"/>
      <c r="G1" s="62"/>
    </row>
    <row r="2" spans="1:7">
      <c r="F2"/>
      <c r="G2"/>
    </row>
    <row r="3" spans="1:7">
      <c r="F3"/>
      <c r="G3"/>
    </row>
    <row r="4" spans="1:7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210</v>
      </c>
      <c r="G4" s="1" t="s">
        <v>211</v>
      </c>
    </row>
    <row r="5" spans="1:7">
      <c r="A5" s="14">
        <v>1984</v>
      </c>
      <c r="B5" s="4" t="s">
        <v>13</v>
      </c>
      <c r="C5" s="23" t="s">
        <v>25</v>
      </c>
      <c r="D5" s="6">
        <v>7</v>
      </c>
      <c r="E5" s="17">
        <v>29.45</v>
      </c>
      <c r="F5" s="55"/>
      <c r="G5" s="55"/>
    </row>
    <row r="6" spans="1:7">
      <c r="A6" s="14">
        <v>1986</v>
      </c>
      <c r="B6" s="4" t="s">
        <v>26</v>
      </c>
      <c r="C6" s="23" t="s">
        <v>27</v>
      </c>
      <c r="D6" s="19">
        <v>3</v>
      </c>
      <c r="E6" s="24">
        <v>28.7</v>
      </c>
      <c r="F6" s="55"/>
      <c r="G6" s="55"/>
    </row>
    <row r="7" spans="1:7">
      <c r="A7" s="14">
        <v>1986</v>
      </c>
      <c r="B7" s="4" t="s">
        <v>28</v>
      </c>
      <c r="C7" s="23" t="s">
        <v>29</v>
      </c>
      <c r="D7" s="19">
        <v>3</v>
      </c>
      <c r="E7" s="6">
        <v>29.38</v>
      </c>
      <c r="F7" s="55"/>
      <c r="G7" s="55"/>
    </row>
    <row r="8" spans="1:7">
      <c r="A8" s="14">
        <v>1987</v>
      </c>
      <c r="B8" s="4" t="s">
        <v>30</v>
      </c>
      <c r="C8" s="23" t="s">
        <v>31</v>
      </c>
      <c r="D8" s="11">
        <v>1</v>
      </c>
      <c r="E8" s="6">
        <v>28.84</v>
      </c>
      <c r="F8" s="55"/>
      <c r="G8" s="55"/>
    </row>
    <row r="9" spans="1:7">
      <c r="A9" s="14">
        <v>1988</v>
      </c>
      <c r="B9" s="4" t="s">
        <v>32</v>
      </c>
      <c r="C9" s="23" t="s">
        <v>33</v>
      </c>
      <c r="D9" s="18">
        <v>2</v>
      </c>
      <c r="E9" s="6">
        <v>27.73</v>
      </c>
      <c r="F9" s="55"/>
      <c r="G9" s="55"/>
    </row>
    <row r="10" spans="1:7">
      <c r="A10" s="3">
        <v>1988</v>
      </c>
      <c r="B10" s="4" t="s">
        <v>34</v>
      </c>
      <c r="C10" s="4" t="s">
        <v>35</v>
      </c>
      <c r="D10" s="11">
        <v>1</v>
      </c>
      <c r="E10" s="25">
        <v>29.6</v>
      </c>
      <c r="F10" s="55"/>
      <c r="G10" s="55"/>
    </row>
    <row r="11" spans="1:7">
      <c r="A11" s="3">
        <v>1989</v>
      </c>
      <c r="B11" s="4" t="s">
        <v>5</v>
      </c>
      <c r="C11" s="5" t="s">
        <v>6</v>
      </c>
      <c r="D11" s="6">
        <v>4</v>
      </c>
      <c r="E11" s="17">
        <v>29.65</v>
      </c>
      <c r="F11" s="56" t="s">
        <v>212</v>
      </c>
      <c r="G11" s="55"/>
    </row>
    <row r="12" spans="1:7">
      <c r="A12" s="3">
        <v>1989</v>
      </c>
      <c r="B12" s="4" t="s">
        <v>36</v>
      </c>
      <c r="C12" s="4" t="s">
        <v>37</v>
      </c>
      <c r="D12" s="18">
        <v>2</v>
      </c>
      <c r="E12" s="6">
        <v>28.99</v>
      </c>
      <c r="F12" s="55"/>
      <c r="G12" s="55"/>
    </row>
    <row r="13" spans="1:7">
      <c r="A13" s="3">
        <v>1989</v>
      </c>
      <c r="B13" s="4" t="s">
        <v>14</v>
      </c>
      <c r="C13" s="4" t="s">
        <v>38</v>
      </c>
      <c r="D13" s="11">
        <v>1</v>
      </c>
      <c r="E13" s="6">
        <v>29.23</v>
      </c>
      <c r="F13" s="55"/>
      <c r="G13" s="56" t="s">
        <v>308</v>
      </c>
    </row>
    <row r="14" spans="1:7">
      <c r="A14" s="3">
        <v>1990</v>
      </c>
      <c r="B14" s="4" t="s">
        <v>39</v>
      </c>
      <c r="C14" s="4" t="s">
        <v>40</v>
      </c>
      <c r="D14" s="11">
        <v>1</v>
      </c>
      <c r="E14" s="6">
        <v>29.19</v>
      </c>
      <c r="F14" s="55"/>
      <c r="G14" s="55"/>
    </row>
    <row r="15" spans="1:7">
      <c r="A15" s="3">
        <v>1990</v>
      </c>
      <c r="B15" s="4" t="s">
        <v>41</v>
      </c>
      <c r="C15" s="4" t="s">
        <v>42</v>
      </c>
      <c r="D15" s="6">
        <v>7</v>
      </c>
      <c r="E15" s="6">
        <v>28.43</v>
      </c>
      <c r="F15" s="55"/>
      <c r="G15" s="55"/>
    </row>
    <row r="16" spans="1:7">
      <c r="A16" s="3">
        <v>1991</v>
      </c>
      <c r="B16" s="4" t="s">
        <v>13</v>
      </c>
      <c r="C16" s="4" t="s">
        <v>43</v>
      </c>
      <c r="D16" s="19">
        <v>3</v>
      </c>
      <c r="E16" s="25">
        <v>29.7</v>
      </c>
      <c r="F16" s="55"/>
      <c r="G16" s="55"/>
    </row>
    <row r="17" spans="1:7">
      <c r="A17" s="3">
        <v>1992</v>
      </c>
      <c r="B17" s="4" t="s">
        <v>15</v>
      </c>
      <c r="C17" s="4" t="s">
        <v>6</v>
      </c>
      <c r="D17" s="19">
        <v>3</v>
      </c>
      <c r="E17" s="17">
        <v>29.83</v>
      </c>
      <c r="F17" s="55"/>
      <c r="G17" s="55"/>
    </row>
    <row r="18" spans="1:7">
      <c r="A18" s="3">
        <v>1992</v>
      </c>
      <c r="B18" s="4" t="s">
        <v>8</v>
      </c>
      <c r="C18" s="4" t="s">
        <v>9</v>
      </c>
      <c r="D18" s="11">
        <v>1</v>
      </c>
      <c r="E18" s="6">
        <v>29.44</v>
      </c>
      <c r="F18" s="55"/>
      <c r="G18" s="55"/>
    </row>
    <row r="19" spans="1:7">
      <c r="A19" s="3">
        <v>1993</v>
      </c>
      <c r="B19" s="4" t="s">
        <v>5</v>
      </c>
      <c r="C19" s="5" t="s">
        <v>44</v>
      </c>
      <c r="D19" s="19">
        <v>3</v>
      </c>
      <c r="E19" s="20">
        <v>30</v>
      </c>
      <c r="F19" s="55"/>
      <c r="G19" s="56" t="s">
        <v>216</v>
      </c>
    </row>
    <row r="20" spans="1:7">
      <c r="A20" s="3">
        <v>1993</v>
      </c>
      <c r="B20" s="4" t="s">
        <v>5</v>
      </c>
      <c r="C20" s="5" t="s">
        <v>44</v>
      </c>
      <c r="D20" s="6">
        <v>13</v>
      </c>
      <c r="E20" s="24">
        <v>28.61</v>
      </c>
      <c r="F20" s="55"/>
      <c r="G20" s="56" t="s">
        <v>217</v>
      </c>
    </row>
    <row r="21" spans="1:7">
      <c r="A21" s="3">
        <v>1993</v>
      </c>
      <c r="B21" s="4" t="s">
        <v>45</v>
      </c>
      <c r="C21" s="4" t="s">
        <v>46</v>
      </c>
      <c r="D21" s="11">
        <v>1</v>
      </c>
      <c r="E21" s="20">
        <v>30</v>
      </c>
      <c r="F21" s="55"/>
      <c r="G21" s="55"/>
    </row>
    <row r="22" spans="1:7">
      <c r="A22" s="3">
        <v>1993</v>
      </c>
      <c r="B22" s="4" t="s">
        <v>34</v>
      </c>
      <c r="C22" s="4" t="s">
        <v>47</v>
      </c>
      <c r="D22" s="11">
        <v>1</v>
      </c>
      <c r="E22" s="6">
        <v>29.43</v>
      </c>
      <c r="F22" s="55"/>
      <c r="G22" s="55"/>
    </row>
    <row r="23" spans="1:7">
      <c r="A23" s="3">
        <v>1994</v>
      </c>
      <c r="B23" s="4" t="s">
        <v>48</v>
      </c>
      <c r="C23" s="4" t="s">
        <v>49</v>
      </c>
      <c r="D23" s="19">
        <v>3</v>
      </c>
      <c r="E23" s="6">
        <v>28.63</v>
      </c>
      <c r="F23" s="55"/>
      <c r="G23" s="55"/>
    </row>
    <row r="24" spans="1:7">
      <c r="A24" s="3">
        <v>1994</v>
      </c>
      <c r="B24" s="4" t="s">
        <v>28</v>
      </c>
      <c r="C24" s="4" t="s">
        <v>50</v>
      </c>
      <c r="D24" s="6">
        <v>5</v>
      </c>
      <c r="E24" s="6">
        <v>29.33</v>
      </c>
      <c r="F24" s="55"/>
      <c r="G24" s="55"/>
    </row>
    <row r="25" spans="1:7">
      <c r="A25" s="3">
        <v>1995</v>
      </c>
      <c r="B25" s="4" t="s">
        <v>32</v>
      </c>
      <c r="C25" s="4" t="s">
        <v>51</v>
      </c>
      <c r="D25" s="6">
        <v>6</v>
      </c>
      <c r="E25" s="6">
        <v>29.04</v>
      </c>
      <c r="F25" s="55"/>
      <c r="G25" s="55"/>
    </row>
    <row r="26" spans="1:7">
      <c r="A26" s="3">
        <v>1995</v>
      </c>
      <c r="B26" s="4" t="s">
        <v>41</v>
      </c>
      <c r="C26" s="4" t="s">
        <v>23</v>
      </c>
      <c r="D26" s="18">
        <v>2</v>
      </c>
      <c r="E26" s="6">
        <v>29.87</v>
      </c>
      <c r="F26" s="55"/>
      <c r="G26" s="55"/>
    </row>
    <row r="27" spans="1:7">
      <c r="A27" s="3">
        <v>1996</v>
      </c>
      <c r="B27" s="4" t="s">
        <v>5</v>
      </c>
      <c r="C27" s="5" t="s">
        <v>24</v>
      </c>
      <c r="D27" s="18">
        <v>2</v>
      </c>
      <c r="E27" s="24">
        <v>29.52</v>
      </c>
      <c r="F27" s="55"/>
      <c r="G27" s="55"/>
    </row>
    <row r="28" spans="1:7">
      <c r="A28" s="3">
        <v>1996</v>
      </c>
      <c r="B28" s="4" t="s">
        <v>48</v>
      </c>
      <c r="C28" s="4" t="s">
        <v>52</v>
      </c>
      <c r="D28" s="6">
        <v>4</v>
      </c>
      <c r="E28" s="6">
        <v>29.03</v>
      </c>
      <c r="F28" s="55"/>
      <c r="G28" s="55"/>
    </row>
    <row r="29" spans="1:7">
      <c r="A29" s="3">
        <v>1996</v>
      </c>
      <c r="B29" s="4" t="s">
        <v>13</v>
      </c>
      <c r="C29" s="4" t="s">
        <v>53</v>
      </c>
      <c r="D29" s="6">
        <v>10</v>
      </c>
      <c r="E29" s="24">
        <v>29.5</v>
      </c>
      <c r="F29" s="55"/>
      <c r="G29" s="55"/>
    </row>
    <row r="30" spans="1:7">
      <c r="A30" s="10"/>
      <c r="B30" s="10"/>
      <c r="C30" s="10"/>
      <c r="D30" s="21" t="s">
        <v>7</v>
      </c>
      <c r="E30" s="22">
        <v>29.244799999999994</v>
      </c>
      <c r="F30"/>
      <c r="G30"/>
    </row>
    <row r="31" spans="1:7">
      <c r="A31" s="3">
        <v>1997</v>
      </c>
      <c r="B31" s="4" t="s">
        <v>54</v>
      </c>
      <c r="C31" s="4" t="s">
        <v>55</v>
      </c>
      <c r="D31" s="18">
        <v>2</v>
      </c>
      <c r="E31" s="17">
        <v>6.65</v>
      </c>
      <c r="F31" s="55"/>
      <c r="G31" s="55"/>
    </row>
    <row r="32" spans="1:7">
      <c r="A32" s="3">
        <v>1997</v>
      </c>
      <c r="B32" s="4" t="s">
        <v>15</v>
      </c>
      <c r="C32" s="4" t="s">
        <v>56</v>
      </c>
      <c r="D32" s="18">
        <v>2</v>
      </c>
      <c r="E32" s="17">
        <v>9.31</v>
      </c>
      <c r="F32" s="55"/>
      <c r="G32" s="55"/>
    </row>
    <row r="33" spans="1:7">
      <c r="A33" s="3">
        <v>1998</v>
      </c>
      <c r="B33" s="4" t="s">
        <v>19</v>
      </c>
      <c r="C33" s="26" t="s">
        <v>57</v>
      </c>
      <c r="D33" s="11">
        <v>1</v>
      </c>
      <c r="E33" s="6">
        <v>9.2100000000000009</v>
      </c>
      <c r="F33" s="55"/>
      <c r="G33" s="55"/>
    </row>
    <row r="34" spans="1:7">
      <c r="A34" s="3">
        <v>1998</v>
      </c>
      <c r="B34" s="4" t="s">
        <v>58</v>
      </c>
      <c r="C34" s="4" t="s">
        <v>59</v>
      </c>
      <c r="D34" s="11">
        <v>1</v>
      </c>
      <c r="E34" s="6">
        <v>9.27</v>
      </c>
      <c r="F34" s="55"/>
      <c r="G34" s="55"/>
    </row>
    <row r="35" spans="1:7">
      <c r="A35" s="3">
        <v>1999</v>
      </c>
      <c r="B35" s="4" t="s">
        <v>5</v>
      </c>
      <c r="C35" s="5" t="s">
        <v>6</v>
      </c>
      <c r="D35" s="18">
        <v>2</v>
      </c>
      <c r="E35" s="24">
        <v>8.9700000000000006</v>
      </c>
      <c r="F35" s="56" t="s">
        <v>226</v>
      </c>
      <c r="G35" s="55"/>
    </row>
    <row r="36" spans="1:7">
      <c r="A36" s="3">
        <v>1999</v>
      </c>
      <c r="B36" s="4" t="s">
        <v>60</v>
      </c>
      <c r="C36" s="4" t="s">
        <v>61</v>
      </c>
      <c r="D36" s="11">
        <v>1</v>
      </c>
      <c r="E36" s="6">
        <v>9.25</v>
      </c>
      <c r="F36" s="55"/>
      <c r="G36" s="55"/>
    </row>
    <row r="37" spans="1:7">
      <c r="A37" s="3">
        <v>1999</v>
      </c>
      <c r="B37" s="4" t="s">
        <v>28</v>
      </c>
      <c r="C37" s="4" t="s">
        <v>62</v>
      </c>
      <c r="D37" s="18">
        <v>2</v>
      </c>
      <c r="E37" s="6">
        <v>9.0299999999999994</v>
      </c>
      <c r="F37" s="55"/>
      <c r="G37" s="55"/>
    </row>
    <row r="38" spans="1:7">
      <c r="A38" s="3">
        <v>2000</v>
      </c>
      <c r="B38" s="4" t="s">
        <v>17</v>
      </c>
      <c r="C38" s="4" t="s">
        <v>63</v>
      </c>
      <c r="D38" s="19">
        <v>3</v>
      </c>
      <c r="E38" s="6">
        <v>8.5399999999999991</v>
      </c>
      <c r="F38" s="55"/>
      <c r="G38" s="55"/>
    </row>
    <row r="39" spans="1:7">
      <c r="A39" s="3">
        <v>2000</v>
      </c>
      <c r="B39" s="4" t="s">
        <v>45</v>
      </c>
      <c r="C39" s="4" t="s">
        <v>64</v>
      </c>
      <c r="D39" s="11">
        <v>1</v>
      </c>
      <c r="E39" s="6">
        <v>9.2200000000000006</v>
      </c>
      <c r="F39" s="55"/>
      <c r="G39" s="55"/>
    </row>
    <row r="40" spans="1:7">
      <c r="A40" s="3">
        <v>2001</v>
      </c>
      <c r="B40" s="4" t="s">
        <v>5</v>
      </c>
      <c r="C40" s="5" t="s">
        <v>6</v>
      </c>
      <c r="D40" s="19">
        <v>3</v>
      </c>
      <c r="E40" s="24">
        <v>8.76</v>
      </c>
      <c r="F40" s="56" t="s">
        <v>232</v>
      </c>
      <c r="G40" s="55"/>
    </row>
    <row r="41" spans="1:7">
      <c r="A41" s="3">
        <v>2001</v>
      </c>
      <c r="B41" s="4" t="s">
        <v>17</v>
      </c>
      <c r="C41" s="4" t="s">
        <v>65</v>
      </c>
      <c r="D41" s="18">
        <v>2</v>
      </c>
      <c r="E41" s="6">
        <v>9.02</v>
      </c>
      <c r="F41" s="55"/>
      <c r="G41" s="55"/>
    </row>
    <row r="42" spans="1:7">
      <c r="A42" s="3">
        <v>2005</v>
      </c>
      <c r="B42" s="4" t="s">
        <v>54</v>
      </c>
      <c r="C42" s="4" t="s">
        <v>66</v>
      </c>
      <c r="D42" s="11">
        <v>1</v>
      </c>
      <c r="E42" s="6">
        <v>8.59</v>
      </c>
      <c r="F42" s="55"/>
      <c r="G42" s="55"/>
    </row>
    <row r="43" spans="1:7">
      <c r="A43" s="3">
        <v>2005</v>
      </c>
      <c r="B43" s="4" t="s">
        <v>8</v>
      </c>
      <c r="C43" s="4" t="s">
        <v>67</v>
      </c>
      <c r="D43" s="6">
        <v>5</v>
      </c>
      <c r="E43" s="6">
        <v>7.75</v>
      </c>
      <c r="F43" s="55"/>
      <c r="G43" s="55"/>
    </row>
    <row r="44" spans="1:7">
      <c r="A44" s="3">
        <v>2006</v>
      </c>
      <c r="B44" s="4" t="s">
        <v>17</v>
      </c>
      <c r="C44" s="4" t="s">
        <v>68</v>
      </c>
      <c r="D44" s="6">
        <v>4</v>
      </c>
      <c r="E44" s="6">
        <v>7.66</v>
      </c>
      <c r="F44" s="55"/>
      <c r="G44" s="55"/>
    </row>
    <row r="45" spans="1:7">
      <c r="A45" s="3">
        <v>2006</v>
      </c>
      <c r="B45" s="4" t="s">
        <v>28</v>
      </c>
      <c r="C45" s="4" t="s">
        <v>69</v>
      </c>
      <c r="D45" s="19">
        <v>3</v>
      </c>
      <c r="E45" s="17">
        <v>9.31</v>
      </c>
      <c r="F45" s="55"/>
      <c r="G45" s="55"/>
    </row>
    <row r="46" spans="1:7">
      <c r="A46" s="3">
        <v>2007</v>
      </c>
      <c r="B46" s="4" t="s">
        <v>54</v>
      </c>
      <c r="C46" s="4" t="s">
        <v>74</v>
      </c>
      <c r="D46" s="19">
        <v>3</v>
      </c>
      <c r="E46" s="24">
        <v>8.1</v>
      </c>
      <c r="F46" s="79" t="s">
        <v>488</v>
      </c>
      <c r="G46" s="55"/>
    </row>
    <row r="47" spans="1:7">
      <c r="A47" s="3">
        <v>2007</v>
      </c>
      <c r="B47" s="4" t="s">
        <v>13</v>
      </c>
      <c r="C47" s="4" t="s">
        <v>331</v>
      </c>
      <c r="D47" s="19">
        <v>3</v>
      </c>
      <c r="E47" s="7">
        <v>9.7100000000000009</v>
      </c>
      <c r="F47" s="79"/>
      <c r="G47" s="55"/>
    </row>
    <row r="48" spans="1:7">
      <c r="A48" s="3">
        <v>2008</v>
      </c>
      <c r="B48" s="4" t="s">
        <v>30</v>
      </c>
      <c r="C48" s="4" t="s">
        <v>486</v>
      </c>
      <c r="D48" s="18">
        <v>2</v>
      </c>
      <c r="E48" s="6">
        <v>8.3800000000000008</v>
      </c>
      <c r="F48" s="79"/>
      <c r="G48" s="55"/>
    </row>
    <row r="49" spans="1:7">
      <c r="A49" s="3">
        <v>2008</v>
      </c>
      <c r="B49" s="4" t="s">
        <v>11</v>
      </c>
      <c r="C49" s="4" t="s">
        <v>394</v>
      </c>
      <c r="D49" s="6">
        <v>4</v>
      </c>
      <c r="E49" s="6">
        <v>9.42</v>
      </c>
      <c r="F49" s="79"/>
      <c r="G49" s="55"/>
    </row>
    <row r="50" spans="1:7">
      <c r="A50" s="3">
        <v>2009</v>
      </c>
      <c r="B50" s="4" t="s">
        <v>5</v>
      </c>
      <c r="C50" s="4" t="s">
        <v>44</v>
      </c>
      <c r="D50" s="6">
        <v>4</v>
      </c>
      <c r="E50" s="6">
        <v>8.59</v>
      </c>
      <c r="F50" s="79" t="s">
        <v>524</v>
      </c>
      <c r="G50" s="55"/>
    </row>
    <row r="51" spans="1:7">
      <c r="A51" s="3">
        <v>2009</v>
      </c>
      <c r="B51" s="4" t="s">
        <v>54</v>
      </c>
      <c r="C51" s="4" t="s">
        <v>513</v>
      </c>
      <c r="D51" s="18">
        <v>2</v>
      </c>
      <c r="E51" s="6">
        <v>8.19</v>
      </c>
      <c r="F51" s="79"/>
      <c r="G51" s="55"/>
    </row>
    <row r="52" spans="1:7">
      <c r="A52" s="3">
        <v>2010</v>
      </c>
      <c r="B52" s="4" t="s">
        <v>684</v>
      </c>
      <c r="C52" s="4" t="s">
        <v>94</v>
      </c>
      <c r="D52" s="19">
        <v>3</v>
      </c>
      <c r="E52" s="6">
        <v>7.76</v>
      </c>
      <c r="F52" s="79" t="s">
        <v>539</v>
      </c>
      <c r="G52" s="55"/>
    </row>
    <row r="53" spans="1:7">
      <c r="A53" s="3">
        <v>2010</v>
      </c>
      <c r="B53" s="4" t="s">
        <v>21</v>
      </c>
      <c r="C53" s="4" t="s">
        <v>534</v>
      </c>
      <c r="D53" s="18">
        <v>2</v>
      </c>
      <c r="E53" s="24">
        <v>9.1</v>
      </c>
      <c r="F53" s="79"/>
      <c r="G53" s="55"/>
    </row>
    <row r="54" spans="1:7">
      <c r="A54" s="10"/>
      <c r="B54" s="10"/>
      <c r="C54" s="10"/>
      <c r="D54" s="10"/>
      <c r="E54" s="10"/>
      <c r="F54"/>
      <c r="G54"/>
    </row>
    <row r="55" spans="1:7">
      <c r="A55" s="10"/>
      <c r="B55" s="10"/>
      <c r="C55" s="10"/>
      <c r="D55" s="21" t="s">
        <v>7</v>
      </c>
      <c r="E55" s="22">
        <f>SUM(E31:E53)/COUNT(E31:E53)</f>
        <v>8.6865217391304324</v>
      </c>
      <c r="F55"/>
      <c r="G55"/>
    </row>
    <row r="56" spans="1:7">
      <c r="A56" s="27" t="s">
        <v>10</v>
      </c>
      <c r="B56" s="28">
        <v>40363</v>
      </c>
      <c r="C56" s="10"/>
      <c r="D56" s="10"/>
      <c r="E56" s="10"/>
      <c r="F56"/>
      <c r="G56"/>
    </row>
    <row r="57" spans="1:7">
      <c r="A57" s="10"/>
      <c r="B57" s="10"/>
      <c r="C57" s="10"/>
      <c r="D57" s="10"/>
      <c r="E57" s="10"/>
      <c r="F57"/>
      <c r="G57"/>
    </row>
    <row r="58" spans="1:7">
      <c r="A58" s="10"/>
      <c r="B58" s="379" t="s">
        <v>508</v>
      </c>
      <c r="C58" s="10"/>
      <c r="D58" s="10"/>
      <c r="E58" s="10"/>
      <c r="F58"/>
      <c r="G58"/>
    </row>
    <row r="59" spans="1:7">
      <c r="A59" s="10"/>
      <c r="B59" s="380" t="s">
        <v>509</v>
      </c>
      <c r="C59" s="10"/>
      <c r="D59" s="10"/>
      <c r="E59" s="10"/>
      <c r="F59"/>
      <c r="G59"/>
    </row>
    <row r="60" spans="1:7">
      <c r="A60" s="10"/>
      <c r="B60" s="10"/>
      <c r="C60" s="10"/>
      <c r="D60" s="10"/>
      <c r="E60" s="10"/>
      <c r="F60"/>
      <c r="G60"/>
    </row>
    <row r="61" spans="1:7">
      <c r="A61" s="10"/>
      <c r="B61" s="10"/>
      <c r="C61" s="10"/>
      <c r="D61" s="10"/>
      <c r="E61" s="10"/>
      <c r="F61"/>
      <c r="G61"/>
    </row>
    <row r="62" spans="1:7">
      <c r="A62" s="10"/>
      <c r="B62" s="10"/>
      <c r="C62" s="10"/>
      <c r="D62" s="10"/>
      <c r="E62" s="10"/>
      <c r="F62"/>
      <c r="G62"/>
    </row>
    <row r="63" spans="1:7">
      <c r="A63" s="10"/>
      <c r="B63" s="10"/>
      <c r="C63" s="10"/>
      <c r="D63" s="10"/>
      <c r="E63" s="10"/>
      <c r="F63"/>
      <c r="G63"/>
    </row>
    <row r="64" spans="1:7">
      <c r="A64" s="10"/>
      <c r="B64" s="10"/>
      <c r="C64" s="10"/>
      <c r="D64" s="10"/>
      <c r="E64" s="10"/>
      <c r="F64"/>
      <c r="G64"/>
    </row>
    <row r="65" spans="1:7">
      <c r="A65" s="10"/>
      <c r="B65" s="10"/>
      <c r="C65" s="10"/>
      <c r="D65" s="10"/>
      <c r="E65" s="10"/>
      <c r="F65"/>
      <c r="G65"/>
    </row>
    <row r="66" spans="1:7">
      <c r="A66" s="10"/>
      <c r="B66" s="10"/>
      <c r="C66" s="10"/>
      <c r="D66" s="10"/>
      <c r="E66" s="10"/>
      <c r="F66"/>
      <c r="G66"/>
    </row>
    <row r="67" spans="1:7">
      <c r="A67" s="10"/>
      <c r="B67" s="10"/>
      <c r="C67" s="10"/>
      <c r="D67" s="10"/>
      <c r="E67" s="10"/>
      <c r="F67"/>
      <c r="G67"/>
    </row>
    <row r="68" spans="1:7">
      <c r="A68" s="10"/>
      <c r="B68" s="10"/>
      <c r="C68" s="10"/>
      <c r="D68" s="10"/>
      <c r="E68" s="10"/>
      <c r="F68"/>
      <c r="G68"/>
    </row>
    <row r="69" spans="1:7">
      <c r="A69" s="10"/>
      <c r="B69" s="10"/>
      <c r="C69" s="10"/>
      <c r="D69" s="10"/>
      <c r="E69" s="10"/>
      <c r="F69"/>
      <c r="G69"/>
    </row>
    <row r="70" spans="1:7">
      <c r="A70" s="10"/>
      <c r="B70" s="10"/>
      <c r="C70" s="10"/>
      <c r="D70" s="10"/>
      <c r="E70" s="10"/>
      <c r="F70"/>
      <c r="G70"/>
    </row>
    <row r="71" spans="1:7">
      <c r="A71" s="10"/>
      <c r="B71" s="10"/>
      <c r="C71" s="10"/>
      <c r="D71" s="10"/>
      <c r="E71" s="10"/>
      <c r="F71"/>
      <c r="G71"/>
    </row>
    <row r="72" spans="1:7">
      <c r="A72" s="10"/>
      <c r="B72" s="10"/>
      <c r="C72" s="10"/>
      <c r="D72" s="10"/>
      <c r="E72" s="10"/>
      <c r="F72"/>
      <c r="G72"/>
    </row>
    <row r="73" spans="1:7">
      <c r="A73" s="10"/>
      <c r="B73" s="10"/>
      <c r="C73" s="10"/>
      <c r="D73" s="10"/>
      <c r="E73" s="10"/>
      <c r="F73"/>
      <c r="G73"/>
    </row>
    <row r="74" spans="1:7">
      <c r="A74" s="10"/>
      <c r="B74" s="10"/>
      <c r="C74" s="10"/>
      <c r="D74" s="10"/>
      <c r="E74" s="10"/>
      <c r="F74"/>
      <c r="G74"/>
    </row>
    <row r="75" spans="1:7">
      <c r="A75" s="10"/>
      <c r="B75" s="10"/>
      <c r="C75" s="10"/>
      <c r="D75" s="10"/>
      <c r="E75" s="10"/>
      <c r="F75"/>
      <c r="G75"/>
    </row>
    <row r="76" spans="1:7">
      <c r="A76" s="10"/>
      <c r="B76" s="10"/>
      <c r="C76" s="10"/>
      <c r="D76" s="10"/>
      <c r="E76" s="10"/>
      <c r="F76"/>
      <c r="G76"/>
    </row>
    <row r="77" spans="1:7">
      <c r="A77" s="10"/>
      <c r="B77" s="10"/>
      <c r="C77" s="10"/>
      <c r="D77" s="10"/>
      <c r="E77" s="10"/>
      <c r="F77"/>
      <c r="G77"/>
    </row>
    <row r="78" spans="1:7">
      <c r="A78" s="10"/>
      <c r="B78" s="10"/>
      <c r="C78" s="10"/>
      <c r="D78" s="10"/>
      <c r="E78" s="10"/>
      <c r="F78"/>
      <c r="G78"/>
    </row>
    <row r="79" spans="1:7">
      <c r="A79" s="10"/>
      <c r="B79" s="10"/>
      <c r="C79" s="10"/>
      <c r="D79" s="10"/>
      <c r="E79" s="10"/>
      <c r="F79"/>
      <c r="G79"/>
    </row>
    <row r="80" spans="1:7">
      <c r="A80" s="10"/>
      <c r="B80" s="10"/>
      <c r="C80" s="10"/>
      <c r="D80" s="10"/>
      <c r="E80" s="10"/>
      <c r="F80"/>
      <c r="G80"/>
    </row>
    <row r="81" spans="1:7">
      <c r="A81" s="10"/>
      <c r="B81" s="10"/>
      <c r="C81" s="10"/>
      <c r="D81" s="10"/>
      <c r="E81" s="10"/>
      <c r="F81"/>
      <c r="G81"/>
    </row>
    <row r="82" spans="1:7">
      <c r="A82" s="10"/>
      <c r="B82" s="10"/>
      <c r="C82" s="10"/>
      <c r="D82" s="10"/>
      <c r="E82" s="10"/>
      <c r="F82"/>
      <c r="G82"/>
    </row>
    <row r="83" spans="1:7">
      <c r="A83" s="10"/>
      <c r="B83" s="10"/>
      <c r="C83" s="10"/>
      <c r="D83" s="10"/>
      <c r="E83" s="10"/>
      <c r="F83"/>
      <c r="G83"/>
    </row>
    <row r="84" spans="1:7">
      <c r="A84" s="10"/>
      <c r="B84" s="10"/>
      <c r="C84" s="10"/>
      <c r="D84" s="10"/>
      <c r="E84" s="10"/>
      <c r="F84"/>
      <c r="G84"/>
    </row>
    <row r="85" spans="1:7">
      <c r="A85" s="10"/>
      <c r="B85" s="10"/>
      <c r="C85" s="10"/>
      <c r="D85" s="10"/>
      <c r="E85" s="10"/>
      <c r="F85"/>
      <c r="G85"/>
    </row>
    <row r="86" spans="1:7">
      <c r="A86" s="10"/>
      <c r="B86" s="10"/>
      <c r="C86" s="10"/>
      <c r="D86" s="10"/>
      <c r="E86" s="10"/>
      <c r="F86"/>
      <c r="G86"/>
    </row>
    <row r="87" spans="1:7">
      <c r="A87" s="10"/>
      <c r="B87" s="10"/>
      <c r="C87" s="10"/>
      <c r="D87" s="10"/>
      <c r="E87" s="10"/>
      <c r="F87"/>
      <c r="G87"/>
    </row>
    <row r="88" spans="1:7">
      <c r="A88" s="10"/>
      <c r="B88" s="10"/>
      <c r="C88" s="10"/>
      <c r="D88" s="10"/>
      <c r="E88" s="10"/>
      <c r="F88"/>
      <c r="G88"/>
    </row>
    <row r="89" spans="1:7">
      <c r="A89" s="10"/>
      <c r="B89" s="10"/>
      <c r="C89" s="10"/>
      <c r="D89" s="10"/>
      <c r="E89" s="10"/>
      <c r="F89"/>
      <c r="G89"/>
    </row>
    <row r="90" spans="1:7">
      <c r="A90" s="10"/>
      <c r="B90" s="10"/>
      <c r="C90" s="10"/>
      <c r="D90" s="10"/>
      <c r="E90" s="10"/>
      <c r="F90"/>
      <c r="G90"/>
    </row>
    <row r="91" spans="1:7">
      <c r="A91" s="10"/>
      <c r="B91" s="10"/>
      <c r="C91" s="10"/>
      <c r="D91" s="10"/>
      <c r="E91" s="10"/>
      <c r="F91"/>
      <c r="G91"/>
    </row>
    <row r="92" spans="1:7">
      <c r="A92" s="10"/>
      <c r="B92" s="10"/>
      <c r="C92" s="10"/>
      <c r="D92" s="10"/>
      <c r="E92" s="10"/>
      <c r="F92"/>
      <c r="G92"/>
    </row>
    <row r="93" spans="1:7">
      <c r="A93" s="10"/>
      <c r="B93" s="10"/>
      <c r="C93" s="10"/>
      <c r="D93" s="10"/>
      <c r="E93" s="10"/>
      <c r="F93"/>
      <c r="G93"/>
    </row>
    <row r="94" spans="1:7">
      <c r="A94" s="10"/>
      <c r="B94" s="10"/>
      <c r="C94" s="10"/>
      <c r="D94" s="10"/>
      <c r="E94" s="10"/>
      <c r="F94"/>
      <c r="G94"/>
    </row>
    <row r="95" spans="1:7">
      <c r="A95" s="10"/>
      <c r="B95" s="10"/>
      <c r="C95" s="10"/>
      <c r="D95" s="10"/>
      <c r="E95" s="10"/>
      <c r="F95"/>
      <c r="G95"/>
    </row>
    <row r="96" spans="1:7">
      <c r="A96" s="10"/>
      <c r="B96" s="10"/>
      <c r="C96" s="10"/>
      <c r="D96" s="10"/>
      <c r="E96" s="10"/>
      <c r="F96"/>
      <c r="G96"/>
    </row>
    <row r="97" spans="1:7">
      <c r="A97" s="10"/>
      <c r="B97" s="10"/>
      <c r="C97" s="10"/>
      <c r="D97" s="10"/>
      <c r="E97" s="10"/>
      <c r="F97"/>
      <c r="G97"/>
    </row>
    <row r="98" spans="1:7">
      <c r="A98" s="10"/>
      <c r="B98" s="10"/>
      <c r="C98" s="10"/>
      <c r="D98" s="10"/>
      <c r="E98" s="10"/>
      <c r="F98"/>
      <c r="G98"/>
    </row>
    <row r="99" spans="1:7">
      <c r="A99" s="10"/>
      <c r="B99" s="10"/>
      <c r="C99" s="10"/>
      <c r="D99" s="10"/>
      <c r="E99" s="10"/>
      <c r="F99"/>
      <c r="G99"/>
    </row>
    <row r="100" spans="1:7">
      <c r="A100" s="10"/>
      <c r="B100" s="10"/>
      <c r="C100" s="10"/>
      <c r="D100" s="10"/>
      <c r="E100" s="10"/>
      <c r="F100"/>
      <c r="G100"/>
    </row>
    <row r="101" spans="1:7">
      <c r="A101" s="10"/>
      <c r="B101" s="10"/>
      <c r="C101" s="10"/>
      <c r="D101" s="10"/>
      <c r="E101" s="10"/>
      <c r="F101"/>
      <c r="G101"/>
    </row>
    <row r="102" spans="1:7">
      <c r="A102" s="10"/>
      <c r="B102" s="10"/>
      <c r="C102" s="10"/>
      <c r="D102" s="10"/>
      <c r="E102" s="10"/>
      <c r="F102"/>
      <c r="G102"/>
    </row>
    <row r="103" spans="1:7">
      <c r="A103" s="10"/>
      <c r="B103" s="10"/>
      <c r="C103" s="10"/>
      <c r="D103" s="10"/>
      <c r="E103" s="10"/>
      <c r="F103"/>
      <c r="G103"/>
    </row>
    <row r="104" spans="1:7">
      <c r="A104" s="10"/>
      <c r="B104" s="10"/>
      <c r="C104" s="10"/>
      <c r="D104" s="10"/>
      <c r="E104" s="10"/>
      <c r="F104"/>
      <c r="G104"/>
    </row>
    <row r="105" spans="1:7">
      <c r="A105" s="10"/>
      <c r="B105" s="10"/>
      <c r="C105" s="10"/>
      <c r="D105" s="10"/>
      <c r="E105" s="10"/>
      <c r="F105"/>
      <c r="G105"/>
    </row>
    <row r="106" spans="1:7">
      <c r="A106" s="10"/>
      <c r="B106" s="10"/>
      <c r="C106" s="10"/>
      <c r="D106" s="10"/>
      <c r="E106" s="10"/>
      <c r="F106"/>
      <c r="G106"/>
    </row>
    <row r="107" spans="1:7">
      <c r="A107" s="10"/>
      <c r="B107" s="10"/>
      <c r="C107" s="10"/>
      <c r="D107" s="10"/>
      <c r="E107" s="10"/>
      <c r="F107"/>
      <c r="G107"/>
    </row>
    <row r="108" spans="1:7">
      <c r="A108" s="10"/>
      <c r="B108" s="10"/>
      <c r="C108" s="10"/>
      <c r="D108" s="10"/>
      <c r="E108" s="10"/>
      <c r="F108"/>
      <c r="G108"/>
    </row>
    <row r="109" spans="1:7">
      <c r="A109" s="10"/>
      <c r="B109" s="10"/>
      <c r="C109" s="10"/>
      <c r="D109" s="10"/>
      <c r="E109" s="10"/>
      <c r="F109"/>
      <c r="G109"/>
    </row>
    <row r="110" spans="1:7">
      <c r="A110" s="10"/>
      <c r="B110" s="10"/>
      <c r="C110" s="10"/>
      <c r="D110" s="10"/>
      <c r="E110" s="10"/>
      <c r="F110"/>
      <c r="G110"/>
    </row>
    <row r="111" spans="1:7">
      <c r="A111" s="10"/>
      <c r="B111" s="10"/>
      <c r="C111" s="10"/>
      <c r="D111" s="10"/>
      <c r="E111" s="10"/>
      <c r="F111"/>
      <c r="G111"/>
    </row>
    <row r="112" spans="1:7">
      <c r="A112" s="10"/>
      <c r="B112" s="10"/>
      <c r="C112" s="10"/>
      <c r="D112" s="10"/>
      <c r="E112" s="10"/>
      <c r="F112"/>
      <c r="G112"/>
    </row>
    <row r="113" spans="1:7">
      <c r="A113" s="10"/>
      <c r="B113" s="10"/>
      <c r="C113" s="10"/>
      <c r="D113" s="10"/>
      <c r="E113" s="10"/>
      <c r="F113"/>
      <c r="G113"/>
    </row>
    <row r="114" spans="1:7">
      <c r="A114" s="10"/>
      <c r="B114" s="10"/>
      <c r="C114" s="10"/>
      <c r="D114" s="10"/>
      <c r="E114" s="10"/>
      <c r="F114"/>
      <c r="G114"/>
    </row>
    <row r="115" spans="1:7">
      <c r="A115" s="10"/>
      <c r="B115" s="10"/>
      <c r="C115" s="10"/>
      <c r="D115" s="10"/>
      <c r="E115" s="10"/>
      <c r="F115"/>
      <c r="G115"/>
    </row>
    <row r="116" spans="1:7">
      <c r="A116" s="10"/>
      <c r="B116" s="10"/>
      <c r="C116" s="10"/>
      <c r="D116" s="10"/>
      <c r="E116" s="10"/>
      <c r="F116"/>
      <c r="G116"/>
    </row>
    <row r="117" spans="1:7">
      <c r="A117" s="10"/>
      <c r="B117" s="10"/>
      <c r="C117" s="10"/>
      <c r="D117" s="10"/>
      <c r="E117" s="10"/>
      <c r="F117"/>
      <c r="G117"/>
    </row>
    <row r="118" spans="1:7">
      <c r="A118" s="10"/>
      <c r="B118" s="10"/>
      <c r="C118" s="10"/>
      <c r="D118" s="10"/>
      <c r="E118" s="10"/>
      <c r="F118"/>
      <c r="G118"/>
    </row>
    <row r="119" spans="1:7">
      <c r="A119" s="10"/>
      <c r="B119" s="10"/>
      <c r="C119" s="10"/>
      <c r="D119" s="10"/>
      <c r="E119" s="10"/>
      <c r="F119"/>
      <c r="G119"/>
    </row>
    <row r="120" spans="1:7">
      <c r="A120" s="10"/>
      <c r="B120" s="10"/>
      <c r="C120" s="10"/>
      <c r="D120" s="10"/>
      <c r="E120" s="10"/>
      <c r="F120"/>
      <c r="G120"/>
    </row>
    <row r="121" spans="1:7">
      <c r="A121" s="10"/>
      <c r="B121" s="10"/>
      <c r="C121" s="10"/>
      <c r="D121" s="10"/>
      <c r="E121" s="10"/>
      <c r="F121"/>
      <c r="G121"/>
    </row>
    <row r="122" spans="1:7">
      <c r="A122" s="10"/>
      <c r="B122" s="10"/>
      <c r="C122" s="10"/>
      <c r="D122" s="10"/>
      <c r="E122" s="10"/>
      <c r="F122"/>
      <c r="G122"/>
    </row>
    <row r="123" spans="1:7">
      <c r="A123" s="10"/>
      <c r="B123" s="10"/>
      <c r="C123" s="10"/>
      <c r="D123" s="10"/>
      <c r="E123" s="10"/>
      <c r="F123"/>
      <c r="G123"/>
    </row>
    <row r="124" spans="1:7">
      <c r="A124" s="10"/>
      <c r="B124" s="10"/>
      <c r="C124" s="10"/>
      <c r="D124" s="10"/>
      <c r="E124" s="10"/>
      <c r="F124"/>
      <c r="G124"/>
    </row>
    <row r="125" spans="1:7">
      <c r="A125" s="10"/>
      <c r="B125" s="10"/>
      <c r="C125" s="10"/>
      <c r="D125" s="10"/>
      <c r="E125" s="10"/>
      <c r="F125"/>
      <c r="G125"/>
    </row>
    <row r="126" spans="1:7">
      <c r="A126" s="10"/>
      <c r="B126" s="10"/>
      <c r="C126" s="10"/>
      <c r="D126" s="10"/>
      <c r="E126" s="10"/>
      <c r="F126"/>
      <c r="G126"/>
    </row>
    <row r="127" spans="1:7">
      <c r="A127" s="10"/>
      <c r="B127" s="10"/>
      <c r="C127" s="10"/>
      <c r="D127" s="10"/>
      <c r="E127" s="10"/>
      <c r="F127"/>
      <c r="G127"/>
    </row>
    <row r="128" spans="1:7">
      <c r="A128" s="10"/>
      <c r="B128" s="10"/>
      <c r="C128" s="10"/>
      <c r="D128" s="10"/>
      <c r="E128" s="10"/>
      <c r="F128"/>
      <c r="G128"/>
    </row>
    <row r="129" spans="1:7">
      <c r="A129" s="10"/>
      <c r="B129" s="10"/>
      <c r="C129" s="10"/>
      <c r="D129" s="10"/>
      <c r="E129" s="10"/>
      <c r="F129"/>
      <c r="G129"/>
    </row>
    <row r="130" spans="1:7">
      <c r="A130" s="10"/>
      <c r="B130" s="10"/>
      <c r="C130" s="10"/>
      <c r="D130" s="10"/>
      <c r="E130" s="10"/>
      <c r="F130"/>
      <c r="G130"/>
    </row>
    <row r="131" spans="1:7">
      <c r="A131" s="10"/>
      <c r="B131" s="10"/>
      <c r="C131" s="10"/>
      <c r="D131" s="10"/>
      <c r="E131" s="10"/>
      <c r="F131"/>
      <c r="G131"/>
    </row>
    <row r="132" spans="1:7">
      <c r="A132" s="10"/>
      <c r="B132" s="10"/>
      <c r="C132" s="10"/>
      <c r="D132" s="10"/>
      <c r="E132" s="10"/>
      <c r="F132"/>
      <c r="G132"/>
    </row>
    <row r="133" spans="1:7">
      <c r="A133" s="10"/>
      <c r="B133" s="10"/>
      <c r="C133" s="10"/>
      <c r="D133" s="10"/>
      <c r="E133" s="10"/>
      <c r="F133"/>
      <c r="G133"/>
    </row>
    <row r="134" spans="1:7">
      <c r="A134" s="10"/>
      <c r="B134" s="10"/>
      <c r="C134" s="10"/>
      <c r="D134" s="10"/>
      <c r="E134" s="10"/>
      <c r="F134"/>
      <c r="G134"/>
    </row>
    <row r="135" spans="1:7">
      <c r="A135" s="10"/>
      <c r="B135" s="10"/>
      <c r="C135" s="10"/>
      <c r="D135" s="10"/>
      <c r="E135" s="10"/>
      <c r="F135"/>
      <c r="G135"/>
    </row>
    <row r="136" spans="1:7">
      <c r="A136" s="10"/>
      <c r="B136" s="10"/>
      <c r="C136" s="10"/>
      <c r="D136" s="10"/>
      <c r="E136" s="10"/>
      <c r="F136"/>
      <c r="G136"/>
    </row>
    <row r="137" spans="1:7">
      <c r="A137" s="10"/>
      <c r="B137" s="10"/>
      <c r="C137" s="10"/>
      <c r="D137" s="10"/>
      <c r="E137" s="10"/>
      <c r="F137"/>
      <c r="G137"/>
    </row>
    <row r="138" spans="1:7">
      <c r="A138" s="10"/>
      <c r="B138" s="10"/>
      <c r="C138" s="10"/>
      <c r="D138" s="10"/>
      <c r="E138" s="10"/>
      <c r="F138"/>
      <c r="G138"/>
    </row>
    <row r="139" spans="1:7">
      <c r="A139" s="10"/>
      <c r="B139" s="10"/>
      <c r="C139" s="10"/>
      <c r="D139" s="10"/>
      <c r="E139" s="10"/>
      <c r="F139"/>
      <c r="G139"/>
    </row>
    <row r="140" spans="1:7">
      <c r="A140" s="10"/>
      <c r="B140" s="10"/>
      <c r="C140" s="10"/>
      <c r="D140" s="10"/>
      <c r="E140" s="10"/>
      <c r="F140"/>
      <c r="G140"/>
    </row>
    <row r="141" spans="1:7">
      <c r="A141" s="10"/>
      <c r="B141" s="10"/>
      <c r="C141" s="10"/>
      <c r="D141" s="10"/>
      <c r="E141" s="10"/>
      <c r="F141"/>
      <c r="G141"/>
    </row>
    <row r="142" spans="1:7">
      <c r="A142" s="10"/>
      <c r="B142" s="10"/>
      <c r="C142" s="10"/>
      <c r="D142" s="10"/>
      <c r="E142" s="10"/>
      <c r="F142"/>
      <c r="G142"/>
    </row>
    <row r="143" spans="1:7">
      <c r="A143" s="10"/>
      <c r="B143" s="10"/>
      <c r="C143" s="10"/>
      <c r="D143" s="10"/>
      <c r="E143" s="10"/>
      <c r="F143"/>
      <c r="G143"/>
    </row>
    <row r="144" spans="1:7">
      <c r="A144" s="10"/>
      <c r="B144" s="10"/>
      <c r="C144" s="10"/>
      <c r="D144" s="10"/>
      <c r="E144" s="10"/>
      <c r="F144"/>
      <c r="G144"/>
    </row>
    <row r="145" spans="1:7">
      <c r="A145" s="10"/>
      <c r="B145" s="10"/>
      <c r="C145" s="10"/>
      <c r="D145" s="10"/>
      <c r="E145" s="10"/>
      <c r="F145"/>
      <c r="G145"/>
    </row>
    <row r="146" spans="1:7">
      <c r="A146" s="10"/>
      <c r="B146" s="10"/>
      <c r="C146" s="10"/>
      <c r="D146" s="10"/>
      <c r="E146" s="10"/>
      <c r="F146"/>
      <c r="G146"/>
    </row>
    <row r="147" spans="1:7">
      <c r="A147" s="10"/>
      <c r="B147" s="10"/>
      <c r="C147" s="10"/>
      <c r="D147" s="10"/>
      <c r="E147" s="10"/>
      <c r="F147"/>
      <c r="G147"/>
    </row>
    <row r="148" spans="1:7">
      <c r="A148" s="10"/>
      <c r="B148" s="10"/>
      <c r="C148" s="10"/>
      <c r="D148" s="10"/>
      <c r="E148" s="10"/>
      <c r="F148"/>
      <c r="G148"/>
    </row>
    <row r="149" spans="1:7">
      <c r="A149" s="10"/>
      <c r="B149" s="10"/>
      <c r="C149" s="10"/>
      <c r="D149" s="10"/>
      <c r="E149" s="10"/>
      <c r="F149"/>
      <c r="G149"/>
    </row>
    <row r="150" spans="1:7">
      <c r="A150" s="10"/>
      <c r="B150" s="10"/>
      <c r="C150" s="10"/>
      <c r="D150" s="10"/>
      <c r="E150" s="10"/>
      <c r="F150"/>
      <c r="G150"/>
    </row>
    <row r="151" spans="1:7">
      <c r="A151" s="10"/>
      <c r="B151" s="10"/>
      <c r="C151" s="10"/>
      <c r="D151" s="10"/>
      <c r="E151" s="10"/>
      <c r="F151"/>
      <c r="G151"/>
    </row>
    <row r="152" spans="1:7">
      <c r="A152" s="10"/>
      <c r="B152" s="10"/>
      <c r="C152" s="10"/>
      <c r="D152" s="10"/>
      <c r="E152" s="10"/>
      <c r="F152"/>
      <c r="G152"/>
    </row>
    <row r="153" spans="1:7">
      <c r="A153" s="10"/>
      <c r="B153" s="10"/>
      <c r="C153" s="10"/>
      <c r="D153" s="10"/>
      <c r="E153" s="10"/>
      <c r="F153"/>
      <c r="G153"/>
    </row>
    <row r="154" spans="1:7">
      <c r="A154" s="10"/>
      <c r="B154" s="10"/>
      <c r="C154" s="10"/>
      <c r="D154" s="10"/>
      <c r="E154" s="10"/>
      <c r="F154"/>
      <c r="G154"/>
    </row>
    <row r="155" spans="1:7">
      <c r="A155" s="10"/>
      <c r="B155" s="10"/>
      <c r="C155" s="10"/>
      <c r="D155" s="10"/>
      <c r="E155" s="10"/>
      <c r="F155"/>
      <c r="G155"/>
    </row>
    <row r="156" spans="1:7">
      <c r="A156" s="10"/>
      <c r="B156" s="10"/>
      <c r="C156" s="10"/>
      <c r="D156" s="10"/>
      <c r="E156" s="10"/>
      <c r="F156"/>
      <c r="G156"/>
    </row>
    <row r="157" spans="1:7">
      <c r="A157" s="10"/>
      <c r="B157" s="10"/>
      <c r="C157" s="10"/>
      <c r="D157" s="10"/>
      <c r="E157" s="10"/>
      <c r="F157"/>
      <c r="G157"/>
    </row>
    <row r="158" spans="1:7">
      <c r="A158" s="10"/>
      <c r="B158" s="10"/>
      <c r="C158" s="10"/>
      <c r="D158" s="10"/>
      <c r="E158" s="10"/>
      <c r="F158"/>
      <c r="G158"/>
    </row>
    <row r="159" spans="1:7">
      <c r="A159" s="10"/>
      <c r="B159" s="10"/>
      <c r="C159" s="10"/>
      <c r="D159" s="10"/>
      <c r="E159" s="10"/>
      <c r="F159"/>
      <c r="G159"/>
    </row>
    <row r="160" spans="1:7">
      <c r="A160" s="10"/>
      <c r="B160" s="10"/>
      <c r="C160" s="10"/>
      <c r="D160" s="10"/>
      <c r="E160" s="10"/>
      <c r="F160"/>
      <c r="G160"/>
    </row>
    <row r="161" spans="1:7">
      <c r="A161" s="10"/>
      <c r="B161" s="10"/>
      <c r="C161" s="10"/>
      <c r="D161" s="10"/>
      <c r="E161" s="10"/>
      <c r="F161"/>
      <c r="G161"/>
    </row>
    <row r="162" spans="1:7">
      <c r="A162" s="10"/>
      <c r="B162" s="10"/>
      <c r="C162" s="10"/>
      <c r="D162" s="10"/>
      <c r="E162" s="10"/>
      <c r="F162"/>
      <c r="G162"/>
    </row>
    <row r="163" spans="1:7">
      <c r="A163" s="10"/>
      <c r="B163" s="10"/>
      <c r="C163" s="10"/>
      <c r="D163" s="10"/>
      <c r="E163" s="10"/>
      <c r="F163"/>
      <c r="G163"/>
    </row>
    <row r="164" spans="1:7">
      <c r="A164" s="10"/>
      <c r="B164" s="10"/>
      <c r="C164" s="10"/>
      <c r="D164" s="10"/>
      <c r="E164" s="10"/>
      <c r="F164"/>
      <c r="G164"/>
    </row>
    <row r="165" spans="1:7">
      <c r="A165" s="10"/>
      <c r="B165" s="10"/>
      <c r="C165" s="10"/>
      <c r="D165" s="10"/>
      <c r="E165" s="10"/>
      <c r="F165"/>
      <c r="G165"/>
    </row>
    <row r="166" spans="1:7">
      <c r="A166" s="10"/>
      <c r="B166" s="10"/>
      <c r="C166" s="10"/>
      <c r="D166" s="10"/>
      <c r="E166" s="10"/>
      <c r="F166"/>
      <c r="G166"/>
    </row>
    <row r="167" spans="1:7">
      <c r="A167" s="10"/>
      <c r="B167" s="10"/>
      <c r="C167" s="10"/>
      <c r="D167" s="10"/>
      <c r="E167" s="10"/>
      <c r="F167"/>
      <c r="G167"/>
    </row>
    <row r="168" spans="1:7">
      <c r="A168" s="10"/>
      <c r="B168" s="10"/>
      <c r="C168" s="10"/>
      <c r="D168" s="10"/>
      <c r="E168" s="10"/>
      <c r="F168"/>
      <c r="G168"/>
    </row>
    <row r="169" spans="1:7">
      <c r="A169" s="10"/>
      <c r="B169" s="10"/>
      <c r="C169" s="10"/>
      <c r="D169" s="10"/>
      <c r="E169" s="10"/>
      <c r="F169"/>
      <c r="G169"/>
    </row>
    <row r="170" spans="1:7">
      <c r="A170" s="10"/>
      <c r="B170" s="10"/>
      <c r="C170" s="10"/>
      <c r="D170" s="10"/>
      <c r="E170" s="10"/>
      <c r="F170"/>
      <c r="G170"/>
    </row>
    <row r="171" spans="1:7">
      <c r="A171" s="10"/>
      <c r="B171" s="10"/>
      <c r="C171" s="10"/>
      <c r="D171" s="10"/>
      <c r="E171" s="10"/>
      <c r="F171"/>
      <c r="G171"/>
    </row>
    <row r="172" spans="1:7">
      <c r="A172" s="10"/>
      <c r="B172" s="10"/>
      <c r="C172" s="10"/>
      <c r="D172" s="10"/>
      <c r="E172" s="10"/>
      <c r="F172"/>
      <c r="G172"/>
    </row>
    <row r="173" spans="1:7">
      <c r="A173" s="10"/>
      <c r="B173" s="10"/>
      <c r="C173" s="10"/>
      <c r="D173" s="10"/>
      <c r="E173" s="10"/>
      <c r="F173"/>
      <c r="G173"/>
    </row>
    <row r="174" spans="1:7">
      <c r="A174" s="10"/>
      <c r="B174" s="10"/>
      <c r="C174" s="10"/>
      <c r="D174" s="10"/>
      <c r="E174" s="10"/>
      <c r="F174"/>
      <c r="G174"/>
    </row>
    <row r="175" spans="1:7">
      <c r="A175" s="10"/>
      <c r="B175" s="10"/>
      <c r="C175" s="10"/>
      <c r="D175" s="10"/>
      <c r="E175" s="10"/>
      <c r="F175"/>
      <c r="G175"/>
    </row>
    <row r="176" spans="1:7">
      <c r="A176" s="10"/>
      <c r="B176" s="10"/>
      <c r="C176" s="10"/>
      <c r="D176" s="10"/>
      <c r="E176" s="10"/>
      <c r="F176"/>
      <c r="G176"/>
    </row>
    <row r="177" spans="1:7">
      <c r="A177" s="10"/>
      <c r="B177" s="10"/>
      <c r="C177" s="10"/>
      <c r="D177" s="10"/>
      <c r="E177" s="10"/>
      <c r="F177"/>
      <c r="G177"/>
    </row>
    <row r="178" spans="1:7">
      <c r="A178" s="10"/>
      <c r="B178" s="10"/>
      <c r="C178" s="10"/>
      <c r="D178" s="10"/>
      <c r="E178" s="10"/>
      <c r="F178"/>
      <c r="G178"/>
    </row>
    <row r="179" spans="1:7">
      <c r="A179" s="10"/>
      <c r="B179" s="10"/>
      <c r="C179" s="10"/>
      <c r="D179" s="10"/>
      <c r="E179" s="10"/>
      <c r="F179"/>
      <c r="G179"/>
    </row>
    <row r="180" spans="1:7">
      <c r="A180" s="10"/>
      <c r="B180" s="10"/>
      <c r="C180" s="10"/>
      <c r="D180" s="10"/>
      <c r="E180" s="10"/>
      <c r="F180"/>
      <c r="G180"/>
    </row>
    <row r="181" spans="1:7">
      <c r="A181" s="10"/>
      <c r="B181" s="10"/>
      <c r="C181" s="10"/>
      <c r="D181" s="10"/>
      <c r="E181" s="10"/>
      <c r="F181"/>
      <c r="G181"/>
    </row>
    <row r="182" spans="1:7">
      <c r="A182" s="10"/>
      <c r="B182" s="10"/>
      <c r="C182" s="10"/>
      <c r="D182" s="10"/>
      <c r="E182" s="10"/>
      <c r="F182"/>
      <c r="G182"/>
    </row>
    <row r="183" spans="1:7">
      <c r="A183" s="10"/>
      <c r="B183" s="10"/>
      <c r="C183" s="10"/>
      <c r="D183" s="10"/>
      <c r="E183" s="10"/>
      <c r="F183"/>
      <c r="G183"/>
    </row>
    <row r="184" spans="1:7">
      <c r="A184" s="10"/>
      <c r="B184" s="10"/>
      <c r="C184" s="10"/>
      <c r="D184" s="10"/>
      <c r="E184" s="10"/>
      <c r="F184"/>
      <c r="G184"/>
    </row>
    <row r="185" spans="1:7">
      <c r="A185" s="10"/>
      <c r="B185" s="10"/>
      <c r="C185" s="10"/>
      <c r="D185" s="10"/>
      <c r="E185" s="10"/>
      <c r="F185"/>
      <c r="G185"/>
    </row>
    <row r="186" spans="1:7">
      <c r="A186" s="10"/>
      <c r="B186" s="10"/>
      <c r="C186" s="10"/>
      <c r="D186" s="10"/>
      <c r="E186" s="10"/>
      <c r="F186"/>
      <c r="G186"/>
    </row>
    <row r="187" spans="1:7">
      <c r="A187" s="10"/>
      <c r="B187" s="10"/>
      <c r="C187" s="10"/>
      <c r="D187" s="10"/>
      <c r="E187" s="10"/>
      <c r="F187"/>
      <c r="G187"/>
    </row>
    <row r="188" spans="1:7">
      <c r="A188" s="10"/>
      <c r="B188" s="10"/>
      <c r="C188" s="10"/>
      <c r="D188" s="10"/>
      <c r="E188" s="10"/>
      <c r="F188"/>
      <c r="G188"/>
    </row>
    <row r="189" spans="1:7">
      <c r="A189" s="10"/>
      <c r="B189" s="10"/>
      <c r="C189" s="10"/>
      <c r="D189" s="10"/>
      <c r="E189" s="10"/>
      <c r="F189"/>
      <c r="G189"/>
    </row>
    <row r="190" spans="1:7">
      <c r="A190" s="10"/>
      <c r="B190" s="10"/>
      <c r="C190" s="10"/>
      <c r="D190" s="10"/>
      <c r="E190" s="10"/>
      <c r="F190"/>
      <c r="G190"/>
    </row>
    <row r="191" spans="1:7">
      <c r="A191" s="10"/>
      <c r="B191" s="10"/>
      <c r="C191" s="10"/>
      <c r="D191" s="10"/>
      <c r="E191" s="10"/>
      <c r="F191"/>
      <c r="G191"/>
    </row>
    <row r="192" spans="1:7">
      <c r="A192" s="10"/>
      <c r="B192" s="10"/>
      <c r="C192" s="10"/>
      <c r="D192" s="10"/>
      <c r="E192" s="10"/>
      <c r="F192"/>
      <c r="G192"/>
    </row>
    <row r="193" spans="1:7">
      <c r="A193" s="10"/>
      <c r="B193" s="10"/>
      <c r="C193" s="10"/>
      <c r="D193" s="10"/>
      <c r="E193" s="10"/>
      <c r="F193"/>
      <c r="G193"/>
    </row>
    <row r="194" spans="1:7">
      <c r="A194" s="10"/>
      <c r="B194" s="10"/>
      <c r="C194" s="10"/>
      <c r="D194" s="10"/>
      <c r="E194" s="10"/>
      <c r="F194"/>
      <c r="G194"/>
    </row>
    <row r="195" spans="1:7">
      <c r="A195" s="10"/>
      <c r="B195" s="10"/>
      <c r="C195" s="10"/>
      <c r="D195" s="10"/>
      <c r="E195" s="10"/>
      <c r="F195"/>
      <c r="G195"/>
    </row>
    <row r="196" spans="1:7">
      <c r="A196" s="10"/>
      <c r="B196" s="10"/>
      <c r="C196" s="10"/>
      <c r="D196" s="10"/>
      <c r="E196" s="10"/>
      <c r="F196"/>
      <c r="G196"/>
    </row>
    <row r="197" spans="1:7">
      <c r="A197" s="10"/>
      <c r="B197" s="10"/>
      <c r="C197" s="10"/>
      <c r="D197" s="10"/>
      <c r="E197" s="10"/>
      <c r="F197"/>
      <c r="G197"/>
    </row>
    <row r="198" spans="1:7">
      <c r="A198" s="10"/>
      <c r="B198" s="10"/>
      <c r="C198" s="10"/>
      <c r="D198" s="10"/>
      <c r="E198" s="10"/>
      <c r="F198"/>
      <c r="G198"/>
    </row>
    <row r="199" spans="1:7">
      <c r="A199" s="10"/>
      <c r="B199" s="10"/>
      <c r="C199" s="10"/>
      <c r="D199" s="10"/>
      <c r="E199" s="10"/>
      <c r="F199"/>
      <c r="G199"/>
    </row>
    <row r="200" spans="1:7">
      <c r="A200" s="10"/>
      <c r="B200" s="10"/>
      <c r="C200" s="10"/>
      <c r="D200" s="10"/>
      <c r="E200" s="10"/>
      <c r="F200"/>
      <c r="G200"/>
    </row>
    <row r="201" spans="1:7">
      <c r="A201" s="10"/>
      <c r="B201" s="10"/>
      <c r="C201" s="10"/>
      <c r="D201" s="10"/>
      <c r="E201" s="10"/>
      <c r="F201"/>
      <c r="G201"/>
    </row>
    <row r="202" spans="1:7">
      <c r="A202" s="10"/>
      <c r="B202" s="10"/>
      <c r="C202" s="10"/>
      <c r="D202" s="10"/>
      <c r="E202" s="10"/>
      <c r="F202"/>
      <c r="G202"/>
    </row>
    <row r="203" spans="1:7">
      <c r="A203" s="10"/>
      <c r="B203" s="10"/>
      <c r="C203" s="10"/>
      <c r="D203" s="10"/>
      <c r="E203" s="10"/>
      <c r="F203"/>
      <c r="G203"/>
    </row>
    <row r="204" spans="1:7">
      <c r="A204" s="10"/>
      <c r="B204" s="10"/>
      <c r="C204" s="10"/>
      <c r="D204" s="10"/>
      <c r="E204" s="10"/>
      <c r="F204"/>
      <c r="G204"/>
    </row>
    <row r="205" spans="1:7">
      <c r="A205" s="10"/>
      <c r="B205" s="10"/>
      <c r="C205" s="10"/>
      <c r="D205" s="10"/>
      <c r="E205" s="10"/>
      <c r="F205"/>
      <c r="G205"/>
    </row>
    <row r="206" spans="1:7">
      <c r="A206" s="10"/>
      <c r="B206" s="10"/>
      <c r="C206" s="10"/>
      <c r="D206" s="10"/>
      <c r="E206" s="10"/>
      <c r="F206"/>
      <c r="G206"/>
    </row>
    <row r="207" spans="1:7">
      <c r="A207" s="10"/>
      <c r="B207" s="10"/>
      <c r="C207" s="10"/>
      <c r="D207" s="10"/>
      <c r="E207" s="10"/>
      <c r="F207"/>
      <c r="G207"/>
    </row>
    <row r="208" spans="1:7">
      <c r="A208" s="10"/>
      <c r="B208" s="10"/>
      <c r="C208" s="10"/>
      <c r="D208" s="10"/>
      <c r="E208" s="10"/>
      <c r="F208"/>
      <c r="G208"/>
    </row>
    <row r="209" spans="1:7">
      <c r="A209" s="10"/>
      <c r="B209" s="10"/>
      <c r="C209" s="10"/>
      <c r="D209" s="10"/>
      <c r="E209" s="10"/>
      <c r="F209"/>
      <c r="G209"/>
    </row>
    <row r="210" spans="1:7">
      <c r="A210" s="10"/>
      <c r="B210" s="10"/>
      <c r="C210" s="10"/>
      <c r="D210" s="10"/>
      <c r="E210" s="10"/>
      <c r="F210"/>
      <c r="G210"/>
    </row>
    <row r="211" spans="1:7">
      <c r="A211" s="10"/>
      <c r="B211" s="10"/>
      <c r="C211" s="10"/>
      <c r="D211" s="10"/>
      <c r="E211" s="10"/>
      <c r="F211"/>
      <c r="G211"/>
    </row>
    <row r="212" spans="1:7">
      <c r="A212" s="10"/>
      <c r="B212" s="10"/>
      <c r="C212" s="10"/>
      <c r="D212" s="10"/>
      <c r="E212" s="10"/>
      <c r="F212"/>
      <c r="G212"/>
    </row>
    <row r="213" spans="1:7">
      <c r="A213" s="10"/>
      <c r="B213" s="10"/>
      <c r="C213" s="10"/>
      <c r="D213" s="10"/>
      <c r="E213" s="10"/>
      <c r="F213"/>
      <c r="G213"/>
    </row>
    <row r="214" spans="1:7">
      <c r="A214" s="10"/>
      <c r="B214" s="10"/>
      <c r="C214" s="10"/>
      <c r="D214" s="10"/>
      <c r="E214" s="10"/>
      <c r="F214"/>
      <c r="G214"/>
    </row>
    <row r="215" spans="1:7">
      <c r="A215" s="10"/>
      <c r="B215" s="10"/>
      <c r="C215" s="10"/>
      <c r="D215" s="10"/>
      <c r="E215" s="10"/>
      <c r="F215"/>
      <c r="G215"/>
    </row>
    <row r="216" spans="1:7">
      <c r="A216" s="10"/>
      <c r="B216" s="10"/>
      <c r="C216" s="10"/>
      <c r="D216" s="10"/>
      <c r="E216" s="10"/>
      <c r="F216"/>
      <c r="G216"/>
    </row>
    <row r="217" spans="1:7">
      <c r="A217" s="10"/>
      <c r="B217" s="10"/>
      <c r="C217" s="10"/>
      <c r="D217" s="10"/>
      <c r="E217" s="10"/>
      <c r="F217"/>
      <c r="G217"/>
    </row>
    <row r="218" spans="1:7">
      <c r="A218" s="10"/>
      <c r="B218" s="10"/>
      <c r="C218" s="10"/>
      <c r="D218" s="10"/>
      <c r="E218" s="10"/>
      <c r="F218"/>
      <c r="G218"/>
    </row>
    <row r="219" spans="1:7">
      <c r="A219" s="10"/>
      <c r="B219" s="10"/>
      <c r="C219" s="10"/>
      <c r="D219" s="10"/>
      <c r="E219" s="10"/>
      <c r="F219"/>
      <c r="G219"/>
    </row>
    <row r="220" spans="1:7">
      <c r="A220" s="10"/>
      <c r="B220" s="10"/>
      <c r="C220" s="10"/>
      <c r="D220" s="10"/>
      <c r="E220" s="10"/>
      <c r="F220"/>
      <c r="G220"/>
    </row>
    <row r="221" spans="1:7">
      <c r="A221" s="10"/>
      <c r="B221" s="10"/>
      <c r="C221" s="10"/>
      <c r="D221" s="10"/>
      <c r="E221" s="10"/>
      <c r="F221"/>
      <c r="G221"/>
    </row>
    <row r="222" spans="1:7">
      <c r="A222" s="10"/>
      <c r="B222" s="10"/>
      <c r="C222" s="10"/>
      <c r="D222" s="10"/>
      <c r="E222" s="10"/>
      <c r="F222"/>
      <c r="G222"/>
    </row>
    <row r="223" spans="1:7">
      <c r="A223" s="10"/>
      <c r="B223" s="10"/>
      <c r="C223" s="10"/>
      <c r="D223" s="10"/>
      <c r="E223" s="10"/>
      <c r="F223"/>
      <c r="G223"/>
    </row>
    <row r="224" spans="1:7">
      <c r="A224" s="10"/>
      <c r="B224" s="10"/>
      <c r="C224" s="10"/>
      <c r="D224" s="10"/>
      <c r="E224" s="10"/>
      <c r="F224"/>
      <c r="G224"/>
    </row>
    <row r="225" spans="1:7">
      <c r="A225" s="10"/>
      <c r="B225" s="10"/>
      <c r="C225" s="10"/>
      <c r="D225" s="10"/>
      <c r="E225" s="10"/>
      <c r="F225"/>
      <c r="G225"/>
    </row>
    <row r="226" spans="1:7">
      <c r="A226" s="10"/>
      <c r="B226" s="10"/>
      <c r="C226" s="10"/>
      <c r="D226" s="10"/>
      <c r="E226" s="10"/>
      <c r="F226"/>
      <c r="G226"/>
    </row>
    <row r="227" spans="1:7">
      <c r="A227" s="10"/>
      <c r="B227" s="10"/>
      <c r="C227" s="10"/>
      <c r="D227" s="10"/>
      <c r="E227" s="10"/>
      <c r="F227"/>
      <c r="G227"/>
    </row>
    <row r="228" spans="1:7">
      <c r="A228" s="10"/>
      <c r="B228" s="10"/>
      <c r="C228" s="10"/>
      <c r="D228" s="10"/>
      <c r="E228" s="10"/>
      <c r="F228"/>
      <c r="G228"/>
    </row>
    <row r="229" spans="1:7">
      <c r="A229" s="10"/>
      <c r="B229" s="10"/>
      <c r="C229" s="10"/>
      <c r="D229" s="10"/>
      <c r="E229" s="10"/>
      <c r="F229"/>
      <c r="G229"/>
    </row>
    <row r="230" spans="1:7">
      <c r="A230" s="10"/>
      <c r="B230" s="10"/>
      <c r="C230" s="10"/>
      <c r="D230" s="10"/>
      <c r="E230" s="10"/>
      <c r="F230"/>
      <c r="G230"/>
    </row>
    <row r="231" spans="1:7">
      <c r="A231" s="10"/>
      <c r="B231" s="10"/>
      <c r="C231" s="10"/>
      <c r="D231" s="10"/>
      <c r="E231" s="10"/>
      <c r="F231"/>
      <c r="G231"/>
    </row>
    <row r="232" spans="1:7">
      <c r="A232" s="10"/>
      <c r="B232" s="10"/>
      <c r="C232" s="10"/>
      <c r="D232" s="10"/>
      <c r="E232" s="10"/>
      <c r="F232"/>
      <c r="G232"/>
    </row>
    <row r="233" spans="1:7">
      <c r="A233" s="10"/>
      <c r="B233" s="10"/>
      <c r="C233" s="10"/>
      <c r="D233" s="10"/>
      <c r="E233" s="10"/>
      <c r="F233"/>
      <c r="G233"/>
    </row>
    <row r="234" spans="1:7">
      <c r="A234" s="10"/>
      <c r="B234" s="10"/>
      <c r="C234" s="10"/>
      <c r="D234" s="10"/>
      <c r="E234" s="10"/>
      <c r="F234"/>
      <c r="G234"/>
    </row>
    <row r="235" spans="1:7">
      <c r="A235" s="10"/>
      <c r="B235" s="10"/>
      <c r="C235" s="10"/>
      <c r="D235" s="10"/>
      <c r="E235" s="10"/>
      <c r="F235"/>
      <c r="G235"/>
    </row>
    <row r="236" spans="1:7">
      <c r="A236" s="10"/>
      <c r="B236" s="10"/>
      <c r="C236" s="10"/>
      <c r="D236" s="10"/>
      <c r="E236" s="10"/>
      <c r="F236"/>
      <c r="G236"/>
    </row>
    <row r="237" spans="1:7">
      <c r="A237" s="10"/>
      <c r="B237" s="10"/>
      <c r="C237" s="10"/>
      <c r="D237" s="10"/>
      <c r="E237" s="10"/>
      <c r="F237"/>
      <c r="G237"/>
    </row>
  </sheetData>
  <mergeCells count="1">
    <mergeCell ref="A1:E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16"/>
  <dimension ref="A1:F234"/>
  <sheetViews>
    <sheetView workbookViewId="0">
      <selection activeCell="B10" sqref="B10"/>
    </sheetView>
  </sheetViews>
  <sheetFormatPr baseColWidth="10" defaultRowHeight="12.75"/>
  <cols>
    <col min="1" max="1" width="11.42578125" customWidth="1"/>
    <col min="2" max="2" width="22.85546875" customWidth="1"/>
    <col min="3" max="3" width="16.7109375" bestFit="1" customWidth="1"/>
  </cols>
  <sheetData>
    <row r="1" spans="1:6" ht="17.25" thickBot="1">
      <c r="A1" s="869" t="s">
        <v>200</v>
      </c>
      <c r="B1" s="870"/>
      <c r="C1" s="870"/>
      <c r="D1" s="870"/>
      <c r="E1" s="870"/>
      <c r="F1" s="62"/>
    </row>
    <row r="4" spans="1:6" ht="1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208</v>
      </c>
    </row>
    <row r="5" spans="1:6">
      <c r="A5" s="3">
        <v>2000</v>
      </c>
      <c r="B5" s="4" t="s">
        <v>5</v>
      </c>
      <c r="C5" s="4" t="s">
        <v>120</v>
      </c>
      <c r="D5" s="6">
        <v>10</v>
      </c>
      <c r="E5" s="7">
        <v>6.75</v>
      </c>
      <c r="F5" s="56" t="s">
        <v>229</v>
      </c>
    </row>
    <row r="7" spans="1:6">
      <c r="D7" s="8" t="s">
        <v>7</v>
      </c>
      <c r="E7" s="9">
        <f>E5</f>
        <v>6.75</v>
      </c>
    </row>
    <row r="10" spans="1:6">
      <c r="A10" s="12" t="s">
        <v>10</v>
      </c>
      <c r="B10" s="13">
        <v>38537</v>
      </c>
    </row>
    <row r="12" spans="1:6">
      <c r="B12" s="379" t="s">
        <v>508</v>
      </c>
    </row>
    <row r="13" spans="1:6">
      <c r="B13" s="380" t="s">
        <v>509</v>
      </c>
    </row>
    <row r="36" spans="1:5">
      <c r="A36" s="10"/>
      <c r="B36" s="10"/>
      <c r="C36" s="10"/>
    </row>
    <row r="37" spans="1:5">
      <c r="A37" s="10"/>
      <c r="B37" s="10"/>
      <c r="C37" s="10"/>
      <c r="D37" s="10"/>
      <c r="E37" s="10"/>
    </row>
    <row r="38" spans="1:5">
      <c r="A38" s="10"/>
      <c r="B38" s="10"/>
      <c r="C38" s="10"/>
      <c r="D38" s="10"/>
      <c r="E38" s="10"/>
    </row>
    <row r="39" spans="1:5">
      <c r="A39" s="10"/>
      <c r="B39" s="10"/>
      <c r="C39" s="10"/>
      <c r="D39" s="10"/>
      <c r="E39" s="10"/>
    </row>
    <row r="40" spans="1:5">
      <c r="A40" s="10"/>
      <c r="B40" s="10"/>
      <c r="C40" s="10"/>
      <c r="D40" s="10"/>
      <c r="E40" s="10"/>
    </row>
    <row r="41" spans="1:5">
      <c r="A41" s="10"/>
      <c r="B41" s="10"/>
      <c r="C41" s="10"/>
      <c r="D41" s="10"/>
      <c r="E41" s="10"/>
    </row>
    <row r="42" spans="1:5">
      <c r="A42" s="10"/>
      <c r="B42" s="10"/>
      <c r="C42" s="10"/>
      <c r="D42" s="10"/>
      <c r="E42" s="10"/>
    </row>
    <row r="43" spans="1:5">
      <c r="A43" s="10"/>
      <c r="B43" s="10"/>
      <c r="C43" s="10"/>
      <c r="D43" s="10"/>
      <c r="E43" s="10"/>
    </row>
    <row r="45" spans="1:5">
      <c r="A45" s="10"/>
      <c r="B45" s="10"/>
      <c r="C45" s="10"/>
      <c r="D45" s="10"/>
      <c r="E45" s="10"/>
    </row>
    <row r="46" spans="1:5">
      <c r="A46" s="10"/>
      <c r="B46" s="10"/>
      <c r="C46" s="10"/>
      <c r="D46" s="10"/>
      <c r="E46" s="10"/>
    </row>
    <row r="47" spans="1:5">
      <c r="A47" s="10"/>
      <c r="B47" s="10"/>
      <c r="C47" s="10"/>
      <c r="D47" s="10"/>
      <c r="E47" s="10"/>
    </row>
    <row r="48" spans="1:5">
      <c r="A48" s="10"/>
      <c r="B48" s="10"/>
      <c r="C48" s="10"/>
      <c r="D48" s="10"/>
      <c r="E48" s="10"/>
    </row>
    <row r="49" spans="1:5">
      <c r="A49" s="10"/>
      <c r="B49" s="10"/>
      <c r="C49" s="10"/>
      <c r="D49" s="10"/>
      <c r="E49" s="10"/>
    </row>
    <row r="50" spans="1:5">
      <c r="A50" s="10"/>
      <c r="B50" s="10"/>
      <c r="C50" s="10"/>
      <c r="D50" s="10"/>
      <c r="E50" s="10"/>
    </row>
    <row r="51" spans="1:5">
      <c r="A51" s="10"/>
      <c r="B51" s="10"/>
      <c r="C51" s="10"/>
      <c r="D51" s="10"/>
      <c r="E51" s="10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>
      <c r="A54" s="10"/>
      <c r="B54" s="10"/>
      <c r="C54" s="10"/>
      <c r="D54" s="10"/>
      <c r="E54" s="10"/>
    </row>
    <row r="55" spans="1:5">
      <c r="A55" s="10"/>
      <c r="B55" s="10"/>
      <c r="C55" s="10"/>
      <c r="D55" s="10"/>
      <c r="E55" s="10"/>
    </row>
    <row r="56" spans="1:5">
      <c r="A56" s="10"/>
      <c r="B56" s="10"/>
      <c r="C56" s="10"/>
      <c r="D56" s="10"/>
      <c r="E56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59" spans="1:5">
      <c r="A59" s="10"/>
      <c r="B59" s="10"/>
      <c r="C59" s="10"/>
      <c r="D59" s="10"/>
      <c r="E59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  <row r="78" spans="1:5">
      <c r="A78" s="10"/>
      <c r="B78" s="10"/>
      <c r="C78" s="10"/>
      <c r="D78" s="10"/>
      <c r="E78" s="10"/>
    </row>
    <row r="79" spans="1:5">
      <c r="A79" s="10"/>
      <c r="B79" s="10"/>
      <c r="C79" s="10"/>
      <c r="D79" s="10"/>
      <c r="E79" s="10"/>
    </row>
    <row r="80" spans="1:5">
      <c r="A80" s="10"/>
      <c r="B80" s="10"/>
      <c r="C80" s="10"/>
      <c r="D80" s="10"/>
      <c r="E80" s="10"/>
    </row>
    <row r="81" spans="1:5">
      <c r="A81" s="10"/>
      <c r="B81" s="10"/>
      <c r="C81" s="10"/>
      <c r="D81" s="10"/>
      <c r="E81" s="10"/>
    </row>
    <row r="82" spans="1:5">
      <c r="A82" s="10"/>
      <c r="B82" s="10"/>
      <c r="C82" s="10"/>
      <c r="D82" s="10"/>
      <c r="E82" s="10"/>
    </row>
    <row r="83" spans="1:5">
      <c r="A83" s="10"/>
      <c r="B83" s="10"/>
      <c r="C83" s="10"/>
      <c r="D83" s="10"/>
      <c r="E83" s="10"/>
    </row>
    <row r="84" spans="1:5">
      <c r="A84" s="10"/>
      <c r="B84" s="10"/>
      <c r="C84" s="10"/>
      <c r="D84" s="10"/>
      <c r="E84" s="10"/>
    </row>
    <row r="85" spans="1:5">
      <c r="A85" s="10"/>
      <c r="B85" s="10"/>
      <c r="C85" s="10"/>
      <c r="D85" s="10"/>
      <c r="E85" s="10"/>
    </row>
    <row r="86" spans="1:5">
      <c r="A86" s="10"/>
      <c r="B86" s="10"/>
      <c r="C86" s="10"/>
      <c r="D86" s="10"/>
      <c r="E86" s="10"/>
    </row>
    <row r="87" spans="1:5">
      <c r="A87" s="10"/>
      <c r="B87" s="10"/>
      <c r="C87" s="10"/>
      <c r="D87" s="10"/>
      <c r="E87" s="10"/>
    </row>
    <row r="88" spans="1:5">
      <c r="A88" s="10"/>
      <c r="B88" s="10"/>
      <c r="C88" s="10"/>
      <c r="D88" s="10"/>
      <c r="E88" s="10"/>
    </row>
    <row r="89" spans="1:5">
      <c r="A89" s="10"/>
      <c r="B89" s="10"/>
      <c r="C89" s="10"/>
      <c r="D89" s="10"/>
      <c r="E89" s="10"/>
    </row>
    <row r="90" spans="1:5">
      <c r="A90" s="10"/>
      <c r="B90" s="10"/>
      <c r="C90" s="10"/>
      <c r="D90" s="10"/>
      <c r="E90" s="10"/>
    </row>
    <row r="91" spans="1:5">
      <c r="A91" s="10"/>
      <c r="B91" s="10"/>
      <c r="C91" s="10"/>
      <c r="D91" s="10"/>
      <c r="E91" s="10"/>
    </row>
    <row r="92" spans="1:5">
      <c r="A92" s="10"/>
      <c r="B92" s="10"/>
      <c r="C92" s="10"/>
      <c r="D92" s="10"/>
      <c r="E92" s="10"/>
    </row>
    <row r="93" spans="1:5">
      <c r="A93" s="10"/>
      <c r="B93" s="10"/>
      <c r="C93" s="10"/>
      <c r="D93" s="10"/>
      <c r="E93" s="10"/>
    </row>
    <row r="94" spans="1:5">
      <c r="A94" s="10"/>
      <c r="B94" s="10"/>
      <c r="C94" s="10"/>
      <c r="D94" s="10"/>
      <c r="E94" s="10"/>
    </row>
    <row r="95" spans="1:5">
      <c r="A95" s="10"/>
      <c r="B95" s="10"/>
      <c r="C95" s="10"/>
      <c r="D95" s="10"/>
      <c r="E95" s="10"/>
    </row>
    <row r="96" spans="1:5">
      <c r="A96" s="10"/>
      <c r="B96" s="10"/>
      <c r="C96" s="10"/>
      <c r="D96" s="10"/>
      <c r="E96" s="10"/>
    </row>
    <row r="97" spans="1:5">
      <c r="A97" s="10"/>
      <c r="B97" s="10"/>
      <c r="C97" s="10"/>
      <c r="D97" s="10"/>
      <c r="E97" s="10"/>
    </row>
    <row r="98" spans="1:5">
      <c r="A98" s="10"/>
      <c r="B98" s="10"/>
      <c r="C98" s="10"/>
      <c r="D98" s="10"/>
      <c r="E98" s="10"/>
    </row>
    <row r="99" spans="1:5">
      <c r="A99" s="10"/>
      <c r="B99" s="10"/>
      <c r="C99" s="10"/>
      <c r="D99" s="10"/>
      <c r="E99" s="10"/>
    </row>
    <row r="100" spans="1:5">
      <c r="A100" s="10"/>
      <c r="B100" s="10"/>
      <c r="C100" s="10"/>
      <c r="D100" s="10"/>
      <c r="E100" s="10"/>
    </row>
    <row r="101" spans="1:5">
      <c r="A101" s="10"/>
      <c r="B101" s="10"/>
      <c r="C101" s="10"/>
      <c r="D101" s="10"/>
      <c r="E101" s="10"/>
    </row>
    <row r="102" spans="1:5">
      <c r="A102" s="10"/>
      <c r="B102" s="10"/>
      <c r="C102" s="10"/>
      <c r="D102" s="10"/>
      <c r="E102" s="10"/>
    </row>
    <row r="103" spans="1:5">
      <c r="A103" s="10"/>
      <c r="B103" s="10"/>
      <c r="C103" s="10"/>
      <c r="D103" s="10"/>
      <c r="E103" s="10"/>
    </row>
    <row r="104" spans="1:5">
      <c r="A104" s="10"/>
      <c r="B104" s="10"/>
      <c r="C104" s="10"/>
      <c r="D104" s="10"/>
      <c r="E104" s="10"/>
    </row>
    <row r="105" spans="1:5">
      <c r="A105" s="10"/>
      <c r="B105" s="10"/>
      <c r="C105" s="10"/>
      <c r="D105" s="10"/>
      <c r="E105" s="10"/>
    </row>
    <row r="106" spans="1:5">
      <c r="A106" s="10"/>
      <c r="B106" s="10"/>
      <c r="C106" s="10"/>
      <c r="D106" s="10"/>
      <c r="E106" s="10"/>
    </row>
    <row r="107" spans="1:5">
      <c r="A107" s="10"/>
      <c r="B107" s="10"/>
      <c r="C107" s="10"/>
      <c r="D107" s="10"/>
      <c r="E107" s="10"/>
    </row>
    <row r="108" spans="1:5">
      <c r="A108" s="10"/>
      <c r="B108" s="10"/>
      <c r="C108" s="10"/>
      <c r="D108" s="10"/>
      <c r="E108" s="10"/>
    </row>
    <row r="109" spans="1:5">
      <c r="A109" s="10"/>
      <c r="B109" s="10"/>
      <c r="C109" s="10"/>
      <c r="D109" s="10"/>
      <c r="E109" s="10"/>
    </row>
    <row r="110" spans="1:5">
      <c r="A110" s="10"/>
      <c r="B110" s="10"/>
      <c r="C110" s="10"/>
      <c r="D110" s="10"/>
      <c r="E110" s="10"/>
    </row>
    <row r="111" spans="1:5">
      <c r="A111" s="10"/>
      <c r="B111" s="10"/>
      <c r="C111" s="10"/>
      <c r="D111" s="10"/>
      <c r="E111" s="10"/>
    </row>
    <row r="112" spans="1:5">
      <c r="A112" s="10"/>
      <c r="B112" s="10"/>
      <c r="C112" s="10"/>
      <c r="D112" s="10"/>
      <c r="E112" s="10"/>
    </row>
    <row r="113" spans="1:5">
      <c r="A113" s="10"/>
      <c r="B113" s="10"/>
      <c r="C113" s="10"/>
      <c r="D113" s="10"/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/>
      <c r="C115" s="10"/>
      <c r="D115" s="10"/>
      <c r="E115" s="10"/>
    </row>
    <row r="116" spans="1:5">
      <c r="A116" s="10"/>
      <c r="B116" s="10"/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10"/>
      <c r="B122" s="10"/>
      <c r="C122" s="10"/>
      <c r="D122" s="10"/>
      <c r="E122" s="10"/>
    </row>
    <row r="123" spans="1:5">
      <c r="A123" s="10"/>
      <c r="B123" s="10"/>
      <c r="C123" s="10"/>
      <c r="D123" s="10"/>
      <c r="E123" s="10"/>
    </row>
    <row r="124" spans="1:5">
      <c r="A124" s="10"/>
      <c r="B124" s="10"/>
      <c r="C124" s="10"/>
      <c r="D124" s="10"/>
      <c r="E124" s="10"/>
    </row>
    <row r="125" spans="1:5">
      <c r="A125" s="10"/>
      <c r="B125" s="10"/>
      <c r="C125" s="10"/>
      <c r="D125" s="10"/>
      <c r="E125" s="10"/>
    </row>
    <row r="126" spans="1:5">
      <c r="A126" s="10"/>
      <c r="B126" s="10"/>
      <c r="C126" s="10"/>
      <c r="D126" s="10"/>
      <c r="E126" s="10"/>
    </row>
    <row r="127" spans="1:5">
      <c r="A127" s="10"/>
      <c r="B127" s="10"/>
      <c r="C127" s="10"/>
      <c r="D127" s="10"/>
      <c r="E127" s="10"/>
    </row>
    <row r="128" spans="1:5">
      <c r="A128" s="10"/>
      <c r="B128" s="10"/>
      <c r="C128" s="10"/>
      <c r="D128" s="10"/>
      <c r="E128" s="10"/>
    </row>
    <row r="129" spans="1:5">
      <c r="A129" s="10"/>
      <c r="B129" s="10"/>
      <c r="C129" s="10"/>
      <c r="D129" s="10"/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10"/>
      <c r="E131" s="10"/>
    </row>
    <row r="132" spans="1:5">
      <c r="A132" s="10"/>
      <c r="B132" s="10"/>
      <c r="C132" s="10"/>
      <c r="D132" s="10"/>
      <c r="E132" s="10"/>
    </row>
    <row r="133" spans="1:5">
      <c r="A133" s="10"/>
      <c r="B133" s="10"/>
      <c r="C133" s="10"/>
      <c r="D133" s="10"/>
      <c r="E133" s="10"/>
    </row>
    <row r="134" spans="1:5">
      <c r="A134" s="10"/>
      <c r="B134" s="10"/>
      <c r="C134" s="10"/>
      <c r="D134" s="10"/>
      <c r="E134" s="10"/>
    </row>
    <row r="135" spans="1:5">
      <c r="A135" s="10"/>
      <c r="B135" s="10"/>
      <c r="C135" s="10"/>
      <c r="D135" s="10"/>
      <c r="E135" s="10"/>
    </row>
    <row r="136" spans="1:5">
      <c r="A136" s="10"/>
      <c r="B136" s="10"/>
      <c r="C136" s="10"/>
      <c r="D136" s="10"/>
      <c r="E136" s="10"/>
    </row>
    <row r="137" spans="1:5">
      <c r="A137" s="10"/>
      <c r="B137" s="10"/>
      <c r="C137" s="10"/>
      <c r="D137" s="10"/>
      <c r="E137" s="10"/>
    </row>
    <row r="138" spans="1:5">
      <c r="A138" s="10"/>
      <c r="B138" s="10"/>
      <c r="C138" s="10"/>
      <c r="D138" s="10"/>
      <c r="E138" s="10"/>
    </row>
    <row r="139" spans="1:5">
      <c r="A139" s="10"/>
      <c r="B139" s="10"/>
      <c r="C139" s="10"/>
      <c r="D139" s="10"/>
      <c r="E139" s="10"/>
    </row>
    <row r="140" spans="1:5">
      <c r="A140" s="10"/>
      <c r="B140" s="10"/>
      <c r="C140" s="10"/>
      <c r="D140" s="10"/>
      <c r="E140" s="10"/>
    </row>
    <row r="141" spans="1:5">
      <c r="A141" s="10"/>
      <c r="B141" s="10"/>
      <c r="C141" s="10"/>
      <c r="D141" s="10"/>
      <c r="E141" s="10"/>
    </row>
    <row r="142" spans="1:5">
      <c r="A142" s="10"/>
      <c r="B142" s="10"/>
      <c r="C142" s="10"/>
      <c r="D142" s="10"/>
      <c r="E142" s="10"/>
    </row>
    <row r="143" spans="1:5">
      <c r="A143" s="10"/>
      <c r="B143" s="10"/>
      <c r="C143" s="10"/>
      <c r="D143" s="10"/>
      <c r="E143" s="10"/>
    </row>
    <row r="144" spans="1:5">
      <c r="A144" s="10"/>
      <c r="B144" s="10"/>
      <c r="C144" s="10"/>
      <c r="D144" s="10"/>
      <c r="E144" s="10"/>
    </row>
    <row r="145" spans="1:5">
      <c r="A145" s="10"/>
      <c r="B145" s="10"/>
      <c r="C145" s="10"/>
      <c r="D145" s="10"/>
      <c r="E145" s="10"/>
    </row>
    <row r="146" spans="1:5">
      <c r="A146" s="10"/>
      <c r="B146" s="10"/>
      <c r="C146" s="10"/>
      <c r="D146" s="10"/>
      <c r="E146" s="10"/>
    </row>
    <row r="147" spans="1:5">
      <c r="A147" s="10"/>
      <c r="B147" s="10"/>
      <c r="C147" s="10"/>
      <c r="D147" s="10"/>
      <c r="E147" s="10"/>
    </row>
    <row r="148" spans="1:5">
      <c r="A148" s="10"/>
      <c r="B148" s="10"/>
      <c r="C148" s="10"/>
      <c r="D148" s="10"/>
      <c r="E148" s="10"/>
    </row>
    <row r="149" spans="1:5">
      <c r="A149" s="10"/>
      <c r="B149" s="10"/>
      <c r="C149" s="10"/>
      <c r="D149" s="10"/>
      <c r="E149" s="10"/>
    </row>
    <row r="150" spans="1:5">
      <c r="A150" s="10"/>
      <c r="B150" s="10"/>
      <c r="C150" s="10"/>
      <c r="D150" s="10"/>
      <c r="E150" s="10"/>
    </row>
    <row r="151" spans="1:5">
      <c r="A151" s="10"/>
      <c r="B151" s="10"/>
      <c r="C151" s="10"/>
      <c r="D151" s="10"/>
      <c r="E151" s="10"/>
    </row>
    <row r="152" spans="1:5">
      <c r="A152" s="10"/>
      <c r="B152" s="10"/>
      <c r="C152" s="10"/>
      <c r="D152" s="10"/>
      <c r="E152" s="10"/>
    </row>
    <row r="153" spans="1:5">
      <c r="A153" s="10"/>
      <c r="B153" s="10"/>
      <c r="C153" s="10"/>
      <c r="D153" s="10"/>
      <c r="E153" s="10"/>
    </row>
    <row r="154" spans="1:5">
      <c r="A154" s="10"/>
      <c r="B154" s="10"/>
      <c r="C154" s="10"/>
      <c r="D154" s="10"/>
      <c r="E154" s="10"/>
    </row>
    <row r="155" spans="1:5">
      <c r="A155" s="10"/>
      <c r="B155" s="10"/>
      <c r="C155" s="10"/>
      <c r="D155" s="10"/>
      <c r="E155" s="10"/>
    </row>
    <row r="156" spans="1:5">
      <c r="A156" s="10"/>
      <c r="B156" s="10"/>
      <c r="C156" s="10"/>
      <c r="D156" s="10"/>
      <c r="E156" s="10"/>
    </row>
    <row r="157" spans="1:5">
      <c r="A157" s="10"/>
      <c r="B157" s="10"/>
      <c r="C157" s="10"/>
      <c r="D157" s="10"/>
      <c r="E157" s="10"/>
    </row>
    <row r="158" spans="1:5">
      <c r="A158" s="10"/>
      <c r="B158" s="10"/>
      <c r="C158" s="10"/>
      <c r="D158" s="10"/>
      <c r="E158" s="10"/>
    </row>
    <row r="159" spans="1:5">
      <c r="A159" s="10"/>
      <c r="B159" s="10"/>
      <c r="C159" s="10"/>
      <c r="D159" s="10"/>
      <c r="E159" s="10"/>
    </row>
    <row r="160" spans="1:5">
      <c r="A160" s="10"/>
      <c r="B160" s="10"/>
      <c r="C160" s="10"/>
      <c r="D160" s="10"/>
      <c r="E160" s="10"/>
    </row>
    <row r="161" spans="1:5">
      <c r="A161" s="10"/>
      <c r="B161" s="10"/>
      <c r="C161" s="10"/>
      <c r="D161" s="10"/>
      <c r="E161" s="10"/>
    </row>
    <row r="162" spans="1:5">
      <c r="A162" s="10"/>
      <c r="B162" s="10"/>
      <c r="C162" s="10"/>
      <c r="D162" s="10"/>
      <c r="E162" s="10"/>
    </row>
    <row r="163" spans="1:5">
      <c r="A163" s="10"/>
      <c r="B163" s="10"/>
      <c r="C163" s="10"/>
      <c r="D163" s="10"/>
      <c r="E163" s="10"/>
    </row>
    <row r="164" spans="1:5">
      <c r="A164" s="10"/>
      <c r="B164" s="10"/>
      <c r="C164" s="10"/>
      <c r="D164" s="10"/>
      <c r="E164" s="10"/>
    </row>
    <row r="165" spans="1:5">
      <c r="A165" s="10"/>
      <c r="B165" s="10"/>
      <c r="C165" s="10"/>
      <c r="D165" s="10"/>
      <c r="E165" s="10"/>
    </row>
    <row r="166" spans="1:5">
      <c r="A166" s="10"/>
      <c r="B166" s="10"/>
      <c r="C166" s="10"/>
      <c r="D166" s="10"/>
      <c r="E166" s="10"/>
    </row>
    <row r="167" spans="1:5">
      <c r="A167" s="10"/>
      <c r="B167" s="10"/>
      <c r="C167" s="10"/>
      <c r="D167" s="10"/>
      <c r="E167" s="10"/>
    </row>
    <row r="168" spans="1:5">
      <c r="A168" s="10"/>
      <c r="B168" s="10"/>
      <c r="C168" s="10"/>
      <c r="D168" s="10"/>
      <c r="E168" s="10"/>
    </row>
    <row r="169" spans="1:5">
      <c r="A169" s="10"/>
      <c r="B169" s="10"/>
      <c r="C169" s="10"/>
      <c r="D169" s="10"/>
      <c r="E169" s="10"/>
    </row>
    <row r="170" spans="1:5">
      <c r="A170" s="10"/>
      <c r="B170" s="10"/>
      <c r="C170" s="10"/>
      <c r="D170" s="10"/>
      <c r="E170" s="10"/>
    </row>
    <row r="171" spans="1:5">
      <c r="A171" s="10"/>
      <c r="B171" s="10"/>
      <c r="C171" s="10"/>
      <c r="D171" s="10"/>
      <c r="E171" s="10"/>
    </row>
    <row r="172" spans="1:5">
      <c r="A172" s="10"/>
      <c r="B172" s="10"/>
      <c r="C172" s="10"/>
      <c r="D172" s="10"/>
      <c r="E172" s="10"/>
    </row>
    <row r="173" spans="1:5">
      <c r="A173" s="10"/>
      <c r="B173" s="10"/>
      <c r="C173" s="10"/>
      <c r="D173" s="10"/>
      <c r="E173" s="10"/>
    </row>
    <row r="174" spans="1:5">
      <c r="A174" s="10"/>
      <c r="B174" s="10"/>
      <c r="C174" s="10"/>
      <c r="D174" s="10"/>
      <c r="E174" s="10"/>
    </row>
    <row r="175" spans="1:5">
      <c r="A175" s="10"/>
      <c r="B175" s="10"/>
      <c r="C175" s="10"/>
      <c r="D175" s="10"/>
      <c r="E175" s="10"/>
    </row>
    <row r="176" spans="1:5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</sheetData>
  <mergeCells count="1">
    <mergeCell ref="A1:E1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8"/>
  <sheetViews>
    <sheetView topLeftCell="A88" workbookViewId="0">
      <selection activeCell="N116" sqref="N116"/>
    </sheetView>
  </sheetViews>
  <sheetFormatPr baseColWidth="10" defaultRowHeight="12.75"/>
  <cols>
    <col min="1" max="1" width="5.42578125" bestFit="1" customWidth="1"/>
    <col min="2" max="2" width="15.140625" style="10" bestFit="1" customWidth="1"/>
    <col min="3" max="3" width="5.5703125" style="12" bestFit="1" customWidth="1"/>
    <col min="4" max="4" width="6" bestFit="1" customWidth="1"/>
    <col min="5" max="5" width="5.5703125" bestFit="1" customWidth="1"/>
    <col min="6" max="6" width="6" style="176" bestFit="1" customWidth="1"/>
    <col min="7" max="8" width="6" style="176" customWidth="1"/>
    <col min="9" max="11" width="6" bestFit="1" customWidth="1"/>
    <col min="12" max="12" width="6.5703125" bestFit="1" customWidth="1"/>
    <col min="13" max="13" width="5.5703125" bestFit="1" customWidth="1"/>
    <col min="14" max="14" width="7.140625" bestFit="1" customWidth="1"/>
    <col min="15" max="15" width="5" bestFit="1" customWidth="1"/>
    <col min="16" max="16" width="5.5703125" bestFit="1" customWidth="1"/>
    <col min="17" max="17" width="5" customWidth="1"/>
  </cols>
  <sheetData>
    <row r="1" spans="1:17">
      <c r="A1" s="818" t="s">
        <v>665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</row>
    <row r="2" spans="1:17" ht="13.5" thickBot="1">
      <c r="A2" s="820"/>
      <c r="B2" s="821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</row>
    <row r="3" spans="1:17">
      <c r="A3" s="492"/>
      <c r="B3" s="493"/>
      <c r="C3" s="388"/>
      <c r="D3" s="528"/>
      <c r="E3" s="528"/>
      <c r="F3" s="399"/>
      <c r="G3" s="399"/>
      <c r="H3" s="399"/>
      <c r="I3" s="528"/>
      <c r="J3" s="528"/>
      <c r="K3" s="528"/>
      <c r="L3" s="528"/>
      <c r="M3" s="528"/>
      <c r="N3" s="528"/>
      <c r="O3" s="528"/>
      <c r="P3" s="528"/>
      <c r="Q3" s="528"/>
    </row>
    <row r="4" spans="1:17">
      <c r="A4" s="125" t="s">
        <v>0</v>
      </c>
      <c r="B4" s="151" t="s">
        <v>2</v>
      </c>
      <c r="C4" s="137" t="s">
        <v>3</v>
      </c>
      <c r="D4" s="137" t="s">
        <v>137</v>
      </c>
      <c r="E4" s="137" t="s">
        <v>622</v>
      </c>
      <c r="F4" s="137" t="s">
        <v>661</v>
      </c>
      <c r="G4" s="137" t="s">
        <v>138</v>
      </c>
      <c r="H4" s="137" t="s">
        <v>150</v>
      </c>
      <c r="I4" s="137" t="s">
        <v>147</v>
      </c>
      <c r="J4" s="137" t="s">
        <v>141</v>
      </c>
      <c r="K4" s="137" t="s">
        <v>131</v>
      </c>
      <c r="L4" s="137" t="s">
        <v>161</v>
      </c>
      <c r="M4" s="137" t="s">
        <v>162</v>
      </c>
      <c r="N4" s="137" t="s">
        <v>149</v>
      </c>
      <c r="O4" s="137" t="s">
        <v>152</v>
      </c>
      <c r="P4" s="137" t="s">
        <v>129</v>
      </c>
      <c r="Q4" s="137" t="s">
        <v>336</v>
      </c>
    </row>
    <row r="5" spans="1:17">
      <c r="A5" s="692">
        <v>2006</v>
      </c>
      <c r="B5" s="578" t="s">
        <v>23</v>
      </c>
      <c r="C5" s="807">
        <v>4</v>
      </c>
      <c r="D5" s="422"/>
      <c r="E5" s="541"/>
      <c r="F5" s="502"/>
      <c r="G5" s="421">
        <v>8.6999999999999993</v>
      </c>
      <c r="H5" s="422"/>
      <c r="I5" s="423"/>
      <c r="J5" s="424"/>
      <c r="K5" s="426"/>
      <c r="L5" s="422"/>
      <c r="M5" s="425"/>
      <c r="N5" s="425"/>
      <c r="O5" s="426"/>
      <c r="P5" s="422"/>
      <c r="Q5" s="693"/>
    </row>
    <row r="6" spans="1:17">
      <c r="A6" s="694"/>
      <c r="B6" s="521"/>
      <c r="C6" s="807"/>
      <c r="D6" s="428"/>
      <c r="E6" s="541"/>
      <c r="F6" s="502"/>
      <c r="G6" s="428">
        <v>8.76</v>
      </c>
      <c r="H6" s="428"/>
      <c r="I6" s="429"/>
      <c r="J6" s="430"/>
      <c r="K6" s="431"/>
      <c r="L6" s="428"/>
      <c r="M6" s="427"/>
      <c r="N6" s="427"/>
      <c r="O6" s="431"/>
      <c r="P6" s="428"/>
      <c r="Q6" s="693"/>
    </row>
    <row r="7" spans="1:17">
      <c r="A7" s="694"/>
      <c r="B7" s="521"/>
      <c r="C7" s="808">
        <v>1</v>
      </c>
      <c r="D7" s="428">
        <v>8.7100000000000009</v>
      </c>
      <c r="E7" s="541"/>
      <c r="F7" s="502"/>
      <c r="G7" s="428"/>
      <c r="H7" s="428"/>
      <c r="I7" s="429"/>
      <c r="J7" s="430"/>
      <c r="K7" s="431"/>
      <c r="L7" s="428"/>
      <c r="M7" s="427"/>
      <c r="N7" s="427"/>
      <c r="O7" s="431"/>
      <c r="P7" s="428"/>
      <c r="Q7" s="693"/>
    </row>
    <row r="8" spans="1:17">
      <c r="A8" s="694"/>
      <c r="B8" s="521"/>
      <c r="C8" s="808"/>
      <c r="D8" s="428">
        <v>8.99</v>
      </c>
      <c r="E8" s="541"/>
      <c r="F8" s="502"/>
      <c r="G8" s="428"/>
      <c r="H8" s="428"/>
      <c r="I8" s="429"/>
      <c r="J8" s="430"/>
      <c r="K8" s="431"/>
      <c r="L8" s="428"/>
      <c r="M8" s="427"/>
      <c r="N8" s="427"/>
      <c r="O8" s="431"/>
      <c r="P8" s="428"/>
      <c r="Q8" s="693"/>
    </row>
    <row r="9" spans="1:17">
      <c r="A9" s="694"/>
      <c r="B9" s="521"/>
      <c r="C9" s="807">
        <v>7</v>
      </c>
      <c r="D9" s="428"/>
      <c r="E9" s="541"/>
      <c r="F9" s="502"/>
      <c r="G9" s="428"/>
      <c r="H9" s="428">
        <v>8.0399999999999991</v>
      </c>
      <c r="I9" s="429"/>
      <c r="J9" s="430"/>
      <c r="K9" s="431"/>
      <c r="L9" s="428"/>
      <c r="M9" s="427"/>
      <c r="N9" s="427"/>
      <c r="O9" s="431"/>
      <c r="P9" s="428"/>
      <c r="Q9" s="693"/>
    </row>
    <row r="10" spans="1:17">
      <c r="A10" s="694"/>
      <c r="B10" s="521"/>
      <c r="C10" s="807"/>
      <c r="D10" s="428"/>
      <c r="E10" s="541"/>
      <c r="F10" s="502"/>
      <c r="G10" s="428"/>
      <c r="H10" s="428">
        <v>7.91</v>
      </c>
      <c r="I10" s="429"/>
      <c r="J10" s="430"/>
      <c r="K10" s="431"/>
      <c r="L10" s="428"/>
      <c r="M10" s="427"/>
      <c r="N10" s="427"/>
      <c r="O10" s="431"/>
      <c r="P10" s="428"/>
      <c r="Q10" s="693"/>
    </row>
    <row r="11" spans="1:17">
      <c r="A11" s="694"/>
      <c r="B11" s="521"/>
      <c r="C11" s="138">
        <v>2</v>
      </c>
      <c r="D11" s="428"/>
      <c r="E11" s="541"/>
      <c r="F11" s="502"/>
      <c r="G11" s="428"/>
      <c r="H11" s="428"/>
      <c r="I11" s="429"/>
      <c r="J11" s="430"/>
      <c r="K11" s="431"/>
      <c r="L11" s="428"/>
      <c r="M11" s="427"/>
      <c r="N11" s="427"/>
      <c r="O11" s="431"/>
      <c r="P11" s="428">
        <v>7.11</v>
      </c>
      <c r="Q11" s="693"/>
    </row>
    <row r="12" spans="1:17">
      <c r="A12" s="694"/>
      <c r="B12" s="521"/>
      <c r="C12" s="137">
        <v>4</v>
      </c>
      <c r="D12" s="428"/>
      <c r="E12" s="541"/>
      <c r="F12" s="502"/>
      <c r="G12" s="428"/>
      <c r="H12" s="428"/>
      <c r="I12" s="434">
        <v>8.5</v>
      </c>
      <c r="J12" s="430"/>
      <c r="K12" s="431"/>
      <c r="L12" s="428"/>
      <c r="M12" s="427"/>
      <c r="N12" s="427"/>
      <c r="O12" s="431"/>
      <c r="P12" s="428"/>
      <c r="Q12" s="693"/>
    </row>
    <row r="13" spans="1:17">
      <c r="A13" s="694"/>
      <c r="B13" s="522"/>
      <c r="C13" s="137">
        <v>5</v>
      </c>
      <c r="D13" s="435"/>
      <c r="E13" s="541"/>
      <c r="F13" s="502"/>
      <c r="G13" s="435"/>
      <c r="H13" s="435"/>
      <c r="I13" s="436"/>
      <c r="J13" s="437"/>
      <c r="K13" s="439"/>
      <c r="L13" s="435">
        <v>8.41</v>
      </c>
      <c r="M13" s="438"/>
      <c r="N13" s="438"/>
      <c r="O13" s="439"/>
      <c r="P13" s="435"/>
      <c r="Q13" s="693"/>
    </row>
    <row r="14" spans="1:17">
      <c r="A14" s="125" t="s">
        <v>0</v>
      </c>
      <c r="B14" s="151" t="s">
        <v>2</v>
      </c>
      <c r="C14" s="137" t="s">
        <v>3</v>
      </c>
      <c r="D14" s="137" t="s">
        <v>137</v>
      </c>
      <c r="E14" s="137" t="s">
        <v>622</v>
      </c>
      <c r="F14" s="137" t="s">
        <v>661</v>
      </c>
      <c r="G14" s="137" t="s">
        <v>138</v>
      </c>
      <c r="H14" s="137" t="s">
        <v>150</v>
      </c>
      <c r="I14" s="137" t="s">
        <v>147</v>
      </c>
      <c r="J14" s="137" t="s">
        <v>141</v>
      </c>
      <c r="K14" s="137" t="s">
        <v>131</v>
      </c>
      <c r="L14" s="137" t="s">
        <v>161</v>
      </c>
      <c r="M14" s="137" t="s">
        <v>162</v>
      </c>
      <c r="N14" s="137" t="s">
        <v>149</v>
      </c>
      <c r="O14" s="137" t="s">
        <v>152</v>
      </c>
      <c r="P14" s="137" t="s">
        <v>129</v>
      </c>
      <c r="Q14" s="137" t="s">
        <v>336</v>
      </c>
    </row>
    <row r="15" spans="1:17">
      <c r="A15" s="692">
        <v>2007</v>
      </c>
      <c r="B15" s="578" t="s">
        <v>23</v>
      </c>
      <c r="C15" s="808">
        <v>1</v>
      </c>
      <c r="D15" s="422"/>
      <c r="E15" s="541"/>
      <c r="F15" s="502"/>
      <c r="G15" s="421">
        <v>9.43</v>
      </c>
      <c r="H15" s="422"/>
      <c r="I15" s="423"/>
      <c r="J15" s="424"/>
      <c r="K15" s="426"/>
      <c r="L15" s="422"/>
      <c r="M15" s="426"/>
      <c r="N15" s="444"/>
      <c r="O15" s="422"/>
      <c r="P15" s="422"/>
      <c r="Q15" s="693"/>
    </row>
    <row r="16" spans="1:17">
      <c r="A16" s="694"/>
      <c r="B16" s="521"/>
      <c r="C16" s="808"/>
      <c r="D16" s="428"/>
      <c r="E16" s="541"/>
      <c r="F16" s="502"/>
      <c r="G16" s="428">
        <v>9.44</v>
      </c>
      <c r="H16" s="428"/>
      <c r="I16" s="429"/>
      <c r="J16" s="430"/>
      <c r="K16" s="431"/>
      <c r="L16" s="428"/>
      <c r="M16" s="431"/>
      <c r="N16" s="445"/>
      <c r="O16" s="428"/>
      <c r="P16" s="428"/>
      <c r="Q16" s="693"/>
    </row>
    <row r="17" spans="1:17">
      <c r="A17" s="694"/>
      <c r="B17" s="521"/>
      <c r="C17" s="807">
        <v>4</v>
      </c>
      <c r="D17" s="428">
        <v>9.19</v>
      </c>
      <c r="E17" s="541"/>
      <c r="F17" s="502"/>
      <c r="G17" s="428"/>
      <c r="H17" s="428"/>
      <c r="I17" s="429"/>
      <c r="J17" s="430"/>
      <c r="K17" s="431"/>
      <c r="L17" s="428"/>
      <c r="M17" s="431"/>
      <c r="N17" s="445"/>
      <c r="O17" s="428"/>
      <c r="P17" s="428"/>
      <c r="Q17" s="693"/>
    </row>
    <row r="18" spans="1:17">
      <c r="A18" s="694"/>
      <c r="B18" s="521"/>
      <c r="C18" s="807"/>
      <c r="D18" s="428">
        <v>9.2100000000000009</v>
      </c>
      <c r="E18" s="541"/>
      <c r="F18" s="502"/>
      <c r="G18" s="428"/>
      <c r="H18" s="428"/>
      <c r="I18" s="429"/>
      <c r="J18" s="430"/>
      <c r="K18" s="431"/>
      <c r="L18" s="428"/>
      <c r="M18" s="431"/>
      <c r="N18" s="445"/>
      <c r="O18" s="428"/>
      <c r="P18" s="428"/>
      <c r="Q18" s="693"/>
    </row>
    <row r="19" spans="1:17">
      <c r="A19" s="694"/>
      <c r="B19" s="521"/>
      <c r="C19" s="807">
        <v>5</v>
      </c>
      <c r="D19" s="428"/>
      <c r="E19" s="541"/>
      <c r="F19" s="502"/>
      <c r="G19" s="428"/>
      <c r="H19" s="428">
        <v>8.34</v>
      </c>
      <c r="I19" s="429"/>
      <c r="J19" s="430"/>
      <c r="K19" s="431"/>
      <c r="L19" s="428"/>
      <c r="M19" s="431"/>
      <c r="N19" s="445"/>
      <c r="O19" s="428"/>
      <c r="P19" s="428"/>
      <c r="Q19" s="693"/>
    </row>
    <row r="20" spans="1:17">
      <c r="A20" s="694"/>
      <c r="B20" s="521"/>
      <c r="C20" s="807"/>
      <c r="D20" s="428"/>
      <c r="E20" s="541"/>
      <c r="F20" s="502"/>
      <c r="G20" s="428"/>
      <c r="H20" s="667">
        <v>8.49</v>
      </c>
      <c r="I20" s="429"/>
      <c r="J20" s="430"/>
      <c r="K20" s="431"/>
      <c r="L20" s="428"/>
      <c r="M20" s="431"/>
      <c r="N20" s="445"/>
      <c r="O20" s="428"/>
      <c r="P20" s="428"/>
      <c r="Q20" s="693"/>
    </row>
    <row r="21" spans="1:17">
      <c r="A21" s="694"/>
      <c r="B21" s="521"/>
      <c r="C21" s="139">
        <v>1</v>
      </c>
      <c r="D21" s="428"/>
      <c r="E21" s="541"/>
      <c r="F21" s="502"/>
      <c r="G21" s="428"/>
      <c r="H21" s="428"/>
      <c r="I21" s="429"/>
      <c r="J21" s="430"/>
      <c r="K21" s="431"/>
      <c r="L21" s="428"/>
      <c r="M21" s="431"/>
      <c r="N21" s="445"/>
      <c r="O21" s="428"/>
      <c r="P21" s="428">
        <v>8.2799999999999994</v>
      </c>
      <c r="Q21" s="693"/>
    </row>
    <row r="22" spans="1:17">
      <c r="A22" s="694"/>
      <c r="B22" s="521"/>
      <c r="C22" s="139">
        <v>1</v>
      </c>
      <c r="D22" s="428"/>
      <c r="E22" s="541"/>
      <c r="F22" s="502"/>
      <c r="G22" s="428"/>
      <c r="H22" s="428"/>
      <c r="I22" s="429"/>
      <c r="J22" s="430"/>
      <c r="K22" s="431"/>
      <c r="L22" s="428"/>
      <c r="M22" s="431"/>
      <c r="N22" s="663">
        <v>9.51</v>
      </c>
      <c r="O22" s="428"/>
      <c r="P22" s="428"/>
      <c r="Q22" s="693"/>
    </row>
    <row r="23" spans="1:17">
      <c r="A23" s="694"/>
      <c r="B23" s="521"/>
      <c r="C23" s="137">
        <v>5</v>
      </c>
      <c r="D23" s="428"/>
      <c r="E23" s="541"/>
      <c r="F23" s="502"/>
      <c r="G23" s="428"/>
      <c r="H23" s="428"/>
      <c r="I23" s="429"/>
      <c r="J23" s="430"/>
      <c r="K23" s="431"/>
      <c r="L23" s="428"/>
      <c r="M23" s="431"/>
      <c r="N23" s="445"/>
      <c r="O23" s="446">
        <v>9.0500000000000007</v>
      </c>
      <c r="P23" s="428"/>
      <c r="Q23" s="693"/>
    </row>
    <row r="24" spans="1:17">
      <c r="A24" s="694"/>
      <c r="B24" s="521"/>
      <c r="C24" s="137">
        <v>5</v>
      </c>
      <c r="D24" s="428"/>
      <c r="E24" s="541"/>
      <c r="F24" s="502"/>
      <c r="G24" s="428"/>
      <c r="H24" s="428"/>
      <c r="I24" s="434">
        <v>8.41</v>
      </c>
      <c r="J24" s="430"/>
      <c r="K24" s="431"/>
      <c r="L24" s="428"/>
      <c r="M24" s="431"/>
      <c r="N24" s="445"/>
      <c r="O24" s="428"/>
      <c r="P24" s="428"/>
      <c r="Q24" s="693"/>
    </row>
    <row r="25" spans="1:17">
      <c r="A25" s="694"/>
      <c r="B25" s="522"/>
      <c r="C25" s="138">
        <v>2</v>
      </c>
      <c r="D25" s="435"/>
      <c r="E25" s="541"/>
      <c r="F25" s="502"/>
      <c r="G25" s="435"/>
      <c r="H25" s="435"/>
      <c r="I25" s="436"/>
      <c r="J25" s="437"/>
      <c r="K25" s="439"/>
      <c r="L25" s="669">
        <v>9.57</v>
      </c>
      <c r="M25" s="439"/>
      <c r="N25" s="447"/>
      <c r="O25" s="428"/>
      <c r="P25" s="435"/>
      <c r="Q25" s="693"/>
    </row>
    <row r="26" spans="1:17">
      <c r="A26" s="125" t="s">
        <v>0</v>
      </c>
      <c r="B26" s="151" t="s">
        <v>2</v>
      </c>
      <c r="C26" s="137" t="s">
        <v>3</v>
      </c>
      <c r="D26" s="137" t="s">
        <v>137</v>
      </c>
      <c r="E26" s="137" t="s">
        <v>622</v>
      </c>
      <c r="F26" s="137" t="s">
        <v>661</v>
      </c>
      <c r="G26" s="137" t="s">
        <v>138</v>
      </c>
      <c r="H26" s="137" t="s">
        <v>150</v>
      </c>
      <c r="I26" s="137" t="s">
        <v>147</v>
      </c>
      <c r="J26" s="137" t="s">
        <v>141</v>
      </c>
      <c r="K26" s="137" t="s">
        <v>131</v>
      </c>
      <c r="L26" s="137" t="s">
        <v>161</v>
      </c>
      <c r="M26" s="137" t="s">
        <v>162</v>
      </c>
      <c r="N26" s="137" t="s">
        <v>149</v>
      </c>
      <c r="O26" s="137" t="s">
        <v>152</v>
      </c>
      <c r="P26" s="137" t="s">
        <v>129</v>
      </c>
      <c r="Q26" s="137" t="s">
        <v>336</v>
      </c>
    </row>
    <row r="27" spans="1:17">
      <c r="A27" s="692">
        <v>2008</v>
      </c>
      <c r="B27" s="578" t="s">
        <v>99</v>
      </c>
      <c r="C27" s="808">
        <v>1</v>
      </c>
      <c r="D27" s="422"/>
      <c r="E27" s="541"/>
      <c r="F27" s="502"/>
      <c r="G27" s="421">
        <v>9.7100000000000009</v>
      </c>
      <c r="H27" s="398"/>
      <c r="I27" s="422"/>
      <c r="J27" s="422"/>
      <c r="K27" s="426"/>
      <c r="L27" s="422"/>
      <c r="M27" s="426"/>
      <c r="N27" s="444"/>
      <c r="O27" s="422"/>
      <c r="P27" s="422"/>
      <c r="Q27" s="693"/>
    </row>
    <row r="28" spans="1:17">
      <c r="A28" s="694"/>
      <c r="B28" s="521"/>
      <c r="C28" s="808"/>
      <c r="D28" s="428"/>
      <c r="E28" s="541"/>
      <c r="F28" s="502"/>
      <c r="G28" s="428">
        <v>9.75</v>
      </c>
      <c r="H28" s="398"/>
      <c r="I28" s="428"/>
      <c r="J28" s="428"/>
      <c r="K28" s="431"/>
      <c r="L28" s="428"/>
      <c r="M28" s="431"/>
      <c r="N28" s="445"/>
      <c r="O28" s="428"/>
      <c r="P28" s="428"/>
      <c r="Q28" s="693"/>
    </row>
    <row r="29" spans="1:17">
      <c r="A29" s="694"/>
      <c r="B29" s="521"/>
      <c r="C29" s="809">
        <v>2</v>
      </c>
      <c r="D29" s="446">
        <v>9.6</v>
      </c>
      <c r="E29" s="541"/>
      <c r="F29" s="502"/>
      <c r="G29" s="428"/>
      <c r="H29" s="398"/>
      <c r="I29" s="428"/>
      <c r="J29" s="428"/>
      <c r="K29" s="431"/>
      <c r="L29" s="428"/>
      <c r="M29" s="431"/>
      <c r="N29" s="445"/>
      <c r="O29" s="428"/>
      <c r="P29" s="428"/>
      <c r="Q29" s="693"/>
    </row>
    <row r="30" spans="1:17">
      <c r="A30" s="694"/>
      <c r="B30" s="521"/>
      <c r="C30" s="809"/>
      <c r="D30" s="428">
        <v>9.66</v>
      </c>
      <c r="E30" s="541"/>
      <c r="F30" s="502"/>
      <c r="G30" s="428"/>
      <c r="H30" s="398"/>
      <c r="I30" s="428"/>
      <c r="J30" s="428"/>
      <c r="K30" s="431"/>
      <c r="L30" s="428"/>
      <c r="M30" s="431"/>
      <c r="N30" s="445"/>
      <c r="O30" s="428"/>
      <c r="P30" s="428"/>
      <c r="Q30" s="693"/>
    </row>
    <row r="31" spans="1:17">
      <c r="A31" s="694"/>
      <c r="B31" s="521"/>
      <c r="C31" s="138">
        <v>2</v>
      </c>
      <c r="D31" s="428"/>
      <c r="E31" s="541"/>
      <c r="F31" s="502"/>
      <c r="G31" s="428"/>
      <c r="H31" s="398"/>
      <c r="I31" s="428"/>
      <c r="J31" s="428"/>
      <c r="K31" s="431"/>
      <c r="L31" s="428"/>
      <c r="M31" s="431"/>
      <c r="N31" s="445"/>
      <c r="O31" s="428"/>
      <c r="P31" s="428">
        <v>8.2799999999999994</v>
      </c>
      <c r="Q31" s="693"/>
    </row>
    <row r="32" spans="1:17">
      <c r="A32" s="694"/>
      <c r="B32" s="521"/>
      <c r="C32" s="137">
        <v>4</v>
      </c>
      <c r="D32" s="428"/>
      <c r="E32" s="541"/>
      <c r="F32" s="502"/>
      <c r="G32" s="428"/>
      <c r="H32" s="398"/>
      <c r="I32" s="428">
        <v>8.15</v>
      </c>
      <c r="J32" s="428"/>
      <c r="K32" s="431"/>
      <c r="L32" s="428"/>
      <c r="M32" s="431"/>
      <c r="N32" s="445"/>
      <c r="O32" s="428"/>
      <c r="P32" s="428"/>
      <c r="Q32" s="693"/>
    </row>
    <row r="33" spans="1:17">
      <c r="A33" s="694"/>
      <c r="B33" s="521"/>
      <c r="C33" s="138">
        <v>2</v>
      </c>
      <c r="D33" s="428"/>
      <c r="E33" s="541"/>
      <c r="F33" s="502"/>
      <c r="G33" s="428"/>
      <c r="H33" s="398"/>
      <c r="I33" s="428"/>
      <c r="J33" s="428">
        <v>8.3800000000000008</v>
      </c>
      <c r="K33" s="431"/>
      <c r="L33" s="428"/>
      <c r="M33" s="431"/>
      <c r="N33" s="445"/>
      <c r="O33" s="428"/>
      <c r="P33" s="428"/>
      <c r="Q33" s="693"/>
    </row>
    <row r="34" spans="1:17">
      <c r="A34" s="694"/>
      <c r="B34" s="521"/>
      <c r="C34" s="137">
        <v>6</v>
      </c>
      <c r="D34" s="428"/>
      <c r="E34" s="541"/>
      <c r="F34" s="502"/>
      <c r="G34" s="428"/>
      <c r="H34" s="398"/>
      <c r="I34" s="428"/>
      <c r="J34" s="428"/>
      <c r="K34" s="431"/>
      <c r="L34" s="428"/>
      <c r="M34" s="431"/>
      <c r="N34" s="445">
        <v>7.73</v>
      </c>
      <c r="O34" s="428"/>
      <c r="P34" s="428"/>
      <c r="Q34" s="693"/>
    </row>
    <row r="35" spans="1:17">
      <c r="A35" s="694"/>
      <c r="B35" s="521"/>
      <c r="C35" s="138">
        <v>2</v>
      </c>
      <c r="D35" s="428"/>
      <c r="E35" s="541"/>
      <c r="F35" s="502"/>
      <c r="G35" s="428"/>
      <c r="H35" s="398"/>
      <c r="I35" s="428"/>
      <c r="J35" s="428"/>
      <c r="K35" s="431"/>
      <c r="L35" s="428"/>
      <c r="M35" s="431"/>
      <c r="N35" s="445"/>
      <c r="O35" s="446">
        <v>9</v>
      </c>
      <c r="P35" s="428"/>
      <c r="Q35" s="693"/>
    </row>
    <row r="36" spans="1:17">
      <c r="A36" s="694"/>
      <c r="B36" s="521"/>
      <c r="C36" s="137">
        <v>5</v>
      </c>
      <c r="D36" s="428"/>
      <c r="E36" s="541"/>
      <c r="F36" s="502"/>
      <c r="G36" s="428"/>
      <c r="H36" s="398"/>
      <c r="I36" s="446"/>
      <c r="J36" s="435"/>
      <c r="K36" s="439"/>
      <c r="L36" s="435">
        <v>7.76</v>
      </c>
      <c r="M36" s="439"/>
      <c r="N36" s="445"/>
      <c r="O36" s="428"/>
      <c r="P36" s="435"/>
      <c r="Q36" s="693"/>
    </row>
    <row r="37" spans="1:17" s="43" customFormat="1">
      <c r="A37" s="125" t="s">
        <v>0</v>
      </c>
      <c r="B37" s="151" t="s">
        <v>2</v>
      </c>
      <c r="C37" s="137" t="s">
        <v>3</v>
      </c>
      <c r="D37" s="137" t="s">
        <v>137</v>
      </c>
      <c r="E37" s="137" t="s">
        <v>622</v>
      </c>
      <c r="F37" s="137" t="s">
        <v>661</v>
      </c>
      <c r="G37" s="137" t="s">
        <v>138</v>
      </c>
      <c r="H37" s="137" t="s">
        <v>150</v>
      </c>
      <c r="I37" s="137" t="s">
        <v>147</v>
      </c>
      <c r="J37" s="137" t="s">
        <v>141</v>
      </c>
      <c r="K37" s="137" t="s">
        <v>131</v>
      </c>
      <c r="L37" s="137" t="s">
        <v>161</v>
      </c>
      <c r="M37" s="137" t="s">
        <v>162</v>
      </c>
      <c r="N37" s="137" t="s">
        <v>149</v>
      </c>
      <c r="O37" s="137" t="s">
        <v>152</v>
      </c>
      <c r="P37" s="137" t="s">
        <v>129</v>
      </c>
      <c r="Q37" s="137" t="s">
        <v>336</v>
      </c>
    </row>
    <row r="38" spans="1:17">
      <c r="A38" s="694">
        <v>2009</v>
      </c>
      <c r="B38" s="579" t="s">
        <v>23</v>
      </c>
      <c r="C38" s="811">
        <v>1</v>
      </c>
      <c r="D38" s="428"/>
      <c r="E38" s="541"/>
      <c r="F38" s="502"/>
      <c r="G38" s="446">
        <v>9.8800000000000008</v>
      </c>
      <c r="H38" s="398"/>
      <c r="I38" s="428"/>
      <c r="J38" s="428"/>
      <c r="K38" s="427"/>
      <c r="L38" s="427"/>
      <c r="M38" s="428"/>
      <c r="N38" s="445"/>
      <c r="O38" s="428"/>
      <c r="P38" s="428"/>
      <c r="Q38" s="693"/>
    </row>
    <row r="39" spans="1:17">
      <c r="A39" s="694"/>
      <c r="B39" s="521"/>
      <c r="C39" s="808"/>
      <c r="D39" s="428"/>
      <c r="E39" s="541"/>
      <c r="F39" s="502"/>
      <c r="G39" s="667">
        <v>9.9499999999999993</v>
      </c>
      <c r="H39" s="398"/>
      <c r="I39" s="428"/>
      <c r="J39" s="428"/>
      <c r="K39" s="427"/>
      <c r="L39" s="427"/>
      <c r="M39" s="428"/>
      <c r="N39" s="445"/>
      <c r="O39" s="428"/>
      <c r="P39" s="428"/>
      <c r="Q39" s="693"/>
    </row>
    <row r="40" spans="1:17">
      <c r="A40" s="694"/>
      <c r="B40" s="521"/>
      <c r="C40" s="809">
        <v>2</v>
      </c>
      <c r="D40" s="446">
        <v>9.77</v>
      </c>
      <c r="E40" s="541"/>
      <c r="F40" s="502"/>
      <c r="G40" s="428"/>
      <c r="H40" s="398"/>
      <c r="I40" s="428"/>
      <c r="J40" s="428"/>
      <c r="K40" s="427"/>
      <c r="L40" s="427"/>
      <c r="M40" s="428"/>
      <c r="N40" s="445"/>
      <c r="O40" s="428"/>
      <c r="P40" s="428"/>
      <c r="Q40" s="693"/>
    </row>
    <row r="41" spans="1:17">
      <c r="A41" s="694"/>
      <c r="B41" s="521"/>
      <c r="C41" s="809"/>
      <c r="D41" s="667">
        <v>9.89</v>
      </c>
      <c r="E41" s="541"/>
      <c r="F41" s="502"/>
      <c r="G41" s="428"/>
      <c r="H41" s="398"/>
      <c r="I41" s="428"/>
      <c r="J41" s="428"/>
      <c r="K41" s="427"/>
      <c r="L41" s="427"/>
      <c r="M41" s="428"/>
      <c r="N41" s="445"/>
      <c r="O41" s="428"/>
      <c r="P41" s="428"/>
      <c r="Q41" s="693"/>
    </row>
    <row r="42" spans="1:17">
      <c r="A42" s="694"/>
      <c r="B42" s="521"/>
      <c r="C42" s="139">
        <v>1</v>
      </c>
      <c r="D42" s="428"/>
      <c r="E42" s="541"/>
      <c r="F42" s="502"/>
      <c r="G42" s="428"/>
      <c r="H42" s="398"/>
      <c r="I42" s="667">
        <v>8.94</v>
      </c>
      <c r="J42" s="428"/>
      <c r="K42" s="427"/>
      <c r="L42" s="427"/>
      <c r="M42" s="428"/>
      <c r="N42" s="445"/>
      <c r="O42" s="428"/>
      <c r="P42" s="428"/>
      <c r="Q42" s="693"/>
    </row>
    <row r="43" spans="1:17">
      <c r="A43" s="694"/>
      <c r="B43" s="521"/>
      <c r="C43" s="137">
        <v>7</v>
      </c>
      <c r="D43" s="428"/>
      <c r="E43" s="541"/>
      <c r="F43" s="502"/>
      <c r="G43" s="428"/>
      <c r="H43" s="398"/>
      <c r="I43" s="428"/>
      <c r="J43" s="428"/>
      <c r="K43" s="427"/>
      <c r="L43" s="427"/>
      <c r="M43" s="428"/>
      <c r="N43" s="445"/>
      <c r="O43" s="428"/>
      <c r="P43" s="428">
        <v>7.96</v>
      </c>
      <c r="Q43" s="693"/>
    </row>
    <row r="44" spans="1:17">
      <c r="A44" s="694"/>
      <c r="B44" s="521"/>
      <c r="C44" s="139">
        <v>1</v>
      </c>
      <c r="D44" s="428"/>
      <c r="E44" s="541"/>
      <c r="F44" s="502"/>
      <c r="G44" s="428"/>
      <c r="H44" s="398"/>
      <c r="I44" s="428"/>
      <c r="J44" s="668">
        <v>9.4</v>
      </c>
      <c r="K44" s="427"/>
      <c r="L44" s="427"/>
      <c r="M44" s="428"/>
      <c r="N44" s="445"/>
      <c r="O44" s="428"/>
      <c r="P44" s="428"/>
      <c r="Q44" s="693"/>
    </row>
    <row r="45" spans="1:17">
      <c r="A45" s="694"/>
      <c r="B45" s="521"/>
      <c r="C45" s="136">
        <v>3</v>
      </c>
      <c r="D45" s="428"/>
      <c r="E45" s="541"/>
      <c r="F45" s="502"/>
      <c r="G45" s="428"/>
      <c r="H45" s="398"/>
      <c r="I45" s="428"/>
      <c r="J45" s="428"/>
      <c r="K45" s="427"/>
      <c r="L45" s="427"/>
      <c r="M45" s="428"/>
      <c r="N45" s="445">
        <v>9.06</v>
      </c>
      <c r="O45" s="428"/>
      <c r="P45" s="428"/>
      <c r="Q45" s="693"/>
    </row>
    <row r="46" spans="1:17">
      <c r="A46" s="694"/>
      <c r="B46" s="521"/>
      <c r="C46" s="138">
        <v>2</v>
      </c>
      <c r="D46" s="428"/>
      <c r="E46" s="541"/>
      <c r="F46" s="502"/>
      <c r="G46" s="428"/>
      <c r="H46" s="398"/>
      <c r="I46" s="428"/>
      <c r="J46" s="428"/>
      <c r="K46" s="427"/>
      <c r="L46" s="427"/>
      <c r="M46" s="428"/>
      <c r="N46" s="445"/>
      <c r="O46" s="446">
        <v>9.2799999999999994</v>
      </c>
      <c r="P46" s="428"/>
      <c r="Q46" s="693"/>
    </row>
    <row r="47" spans="1:17">
      <c r="A47" s="694"/>
      <c r="B47" s="521"/>
      <c r="C47" s="126">
        <v>10</v>
      </c>
      <c r="D47" s="428"/>
      <c r="E47" s="541"/>
      <c r="F47" s="502"/>
      <c r="G47" s="428"/>
      <c r="H47" s="398"/>
      <c r="I47" s="446"/>
      <c r="J47" s="428"/>
      <c r="K47" s="427"/>
      <c r="L47" s="427"/>
      <c r="M47" s="667">
        <v>8.15</v>
      </c>
      <c r="N47" s="445"/>
      <c r="O47" s="428"/>
      <c r="P47" s="428"/>
      <c r="Q47" s="693"/>
    </row>
    <row r="48" spans="1:17">
      <c r="A48" s="125" t="s">
        <v>0</v>
      </c>
      <c r="B48" s="151" t="s">
        <v>2</v>
      </c>
      <c r="C48" s="137" t="s">
        <v>3</v>
      </c>
      <c r="D48" s="137" t="s">
        <v>137</v>
      </c>
      <c r="E48" s="137" t="s">
        <v>622</v>
      </c>
      <c r="F48" s="137" t="s">
        <v>661</v>
      </c>
      <c r="G48" s="137" t="s">
        <v>138</v>
      </c>
      <c r="H48" s="137" t="s">
        <v>150</v>
      </c>
      <c r="I48" s="137" t="s">
        <v>147</v>
      </c>
      <c r="J48" s="137" t="s">
        <v>141</v>
      </c>
      <c r="K48" s="137" t="s">
        <v>131</v>
      </c>
      <c r="L48" s="137" t="s">
        <v>161</v>
      </c>
      <c r="M48" s="137" t="s">
        <v>162</v>
      </c>
      <c r="N48" s="137" t="s">
        <v>149</v>
      </c>
      <c r="O48" s="137" t="s">
        <v>152</v>
      </c>
      <c r="P48" s="137" t="s">
        <v>129</v>
      </c>
      <c r="Q48" s="137" t="s">
        <v>336</v>
      </c>
    </row>
    <row r="49" spans="1:17">
      <c r="A49" s="694">
        <v>2010</v>
      </c>
      <c r="B49" s="579" t="s">
        <v>94</v>
      </c>
      <c r="C49" s="811">
        <v>1</v>
      </c>
      <c r="D49" s="428"/>
      <c r="E49" s="541"/>
      <c r="F49" s="502"/>
      <c r="G49" s="446">
        <v>9.7200000000000006</v>
      </c>
      <c r="H49" s="398"/>
      <c r="I49" s="428"/>
      <c r="J49" s="429"/>
      <c r="K49" s="428"/>
      <c r="L49" s="427"/>
      <c r="M49" s="431"/>
      <c r="N49" s="445"/>
      <c r="O49" s="422"/>
      <c r="P49" s="541"/>
      <c r="Q49" s="693"/>
    </row>
    <row r="50" spans="1:17">
      <c r="A50" s="694"/>
      <c r="B50" s="521"/>
      <c r="C50" s="808"/>
      <c r="D50" s="428"/>
      <c r="E50" s="541"/>
      <c r="F50" s="502"/>
      <c r="G50" s="428">
        <v>9.68</v>
      </c>
      <c r="H50" s="398"/>
      <c r="I50" s="428"/>
      <c r="J50" s="429"/>
      <c r="K50" s="428"/>
      <c r="L50" s="427"/>
      <c r="M50" s="431"/>
      <c r="N50" s="445"/>
      <c r="O50" s="428"/>
      <c r="P50" s="541"/>
      <c r="Q50" s="693"/>
    </row>
    <row r="51" spans="1:17">
      <c r="A51" s="694"/>
      <c r="B51" s="521"/>
      <c r="C51" s="809">
        <v>2</v>
      </c>
      <c r="D51" s="446">
        <v>9.56</v>
      </c>
      <c r="E51" s="541"/>
      <c r="F51" s="502"/>
      <c r="G51" s="428"/>
      <c r="H51" s="398"/>
      <c r="I51" s="428"/>
      <c r="J51" s="429"/>
      <c r="K51" s="428"/>
      <c r="L51" s="427"/>
      <c r="M51" s="431"/>
      <c r="N51" s="445"/>
      <c r="O51" s="428"/>
      <c r="P51" s="541"/>
      <c r="Q51" s="693"/>
    </row>
    <row r="52" spans="1:17">
      <c r="A52" s="694"/>
      <c r="B52" s="521"/>
      <c r="C52" s="809"/>
      <c r="D52" s="428">
        <v>9.59</v>
      </c>
      <c r="E52" s="541"/>
      <c r="F52" s="502"/>
      <c r="G52" s="428"/>
      <c r="H52" s="398"/>
      <c r="I52" s="428"/>
      <c r="J52" s="429"/>
      <c r="K52" s="428"/>
      <c r="L52" s="427"/>
      <c r="M52" s="431"/>
      <c r="N52" s="445"/>
      <c r="O52" s="428"/>
      <c r="P52" s="541"/>
      <c r="Q52" s="693"/>
    </row>
    <row r="53" spans="1:17">
      <c r="A53" s="694"/>
      <c r="B53" s="521"/>
      <c r="C53" s="136">
        <v>3</v>
      </c>
      <c r="D53" s="428"/>
      <c r="E53" s="541"/>
      <c r="F53" s="502"/>
      <c r="G53" s="428"/>
      <c r="H53" s="398"/>
      <c r="I53" s="428"/>
      <c r="J53" s="429"/>
      <c r="K53" s="428"/>
      <c r="L53" s="427"/>
      <c r="M53" s="431"/>
      <c r="N53" s="445">
        <v>7.89</v>
      </c>
      <c r="O53" s="428"/>
      <c r="P53" s="541"/>
      <c r="Q53" s="693"/>
    </row>
    <row r="54" spans="1:17">
      <c r="A54" s="694"/>
      <c r="B54" s="521"/>
      <c r="C54" s="139">
        <v>1</v>
      </c>
      <c r="D54" s="428"/>
      <c r="E54" s="541"/>
      <c r="F54" s="502"/>
      <c r="G54" s="428"/>
      <c r="H54" s="398"/>
      <c r="I54" s="428"/>
      <c r="J54" s="434">
        <v>9.1300000000000008</v>
      </c>
      <c r="K54" s="428"/>
      <c r="L54" s="427"/>
      <c r="M54" s="431"/>
      <c r="N54" s="445"/>
      <c r="O54" s="428"/>
      <c r="P54" s="541"/>
      <c r="Q54" s="693"/>
    </row>
    <row r="55" spans="1:17">
      <c r="A55" s="694"/>
      <c r="B55" s="521"/>
      <c r="C55" s="136">
        <v>3</v>
      </c>
      <c r="D55" s="428"/>
      <c r="E55" s="541"/>
      <c r="F55" s="502"/>
      <c r="G55" s="428"/>
      <c r="H55" s="398"/>
      <c r="I55" s="428"/>
      <c r="J55" s="429"/>
      <c r="K55" s="667">
        <v>7.76</v>
      </c>
      <c r="L55" s="427"/>
      <c r="M55" s="431"/>
      <c r="N55" s="445"/>
      <c r="O55" s="428"/>
      <c r="P55" s="541"/>
      <c r="Q55" s="693"/>
    </row>
    <row r="56" spans="1:17">
      <c r="A56" s="694"/>
      <c r="B56" s="521"/>
      <c r="C56" s="480">
        <v>2</v>
      </c>
      <c r="D56" s="428"/>
      <c r="E56" s="541"/>
      <c r="F56" s="502"/>
      <c r="G56" s="478"/>
      <c r="H56" s="398"/>
      <c r="I56" s="428"/>
      <c r="J56" s="429"/>
      <c r="K56" s="428"/>
      <c r="L56" s="427"/>
      <c r="M56" s="431"/>
      <c r="N56" s="445"/>
      <c r="O56" s="691">
        <v>9.5</v>
      </c>
      <c r="P56" s="541"/>
      <c r="Q56" s="693"/>
    </row>
    <row r="57" spans="1:17">
      <c r="A57" s="694"/>
      <c r="B57" s="521"/>
      <c r="C57" s="545">
        <v>4</v>
      </c>
      <c r="D57" s="428"/>
      <c r="E57" s="541"/>
      <c r="F57" s="502"/>
      <c r="G57" s="428"/>
      <c r="H57" s="398"/>
      <c r="I57" s="428">
        <v>7.49</v>
      </c>
      <c r="J57" s="429"/>
      <c r="K57" s="428"/>
      <c r="L57" s="427"/>
      <c r="M57" s="431"/>
      <c r="N57" s="445"/>
      <c r="O57" s="435"/>
      <c r="P57" s="541"/>
      <c r="Q57" s="693"/>
    </row>
    <row r="58" spans="1:17">
      <c r="A58" s="125" t="s">
        <v>0</v>
      </c>
      <c r="B58" s="151" t="s">
        <v>2</v>
      </c>
      <c r="C58" s="137" t="s">
        <v>3</v>
      </c>
      <c r="D58" s="137" t="s">
        <v>137</v>
      </c>
      <c r="E58" s="137" t="s">
        <v>622</v>
      </c>
      <c r="F58" s="137" t="s">
        <v>661</v>
      </c>
      <c r="G58" s="137" t="s">
        <v>138</v>
      </c>
      <c r="H58" s="137" t="s">
        <v>150</v>
      </c>
      <c r="I58" s="137" t="s">
        <v>147</v>
      </c>
      <c r="J58" s="137" t="s">
        <v>141</v>
      </c>
      <c r="K58" s="137" t="s">
        <v>131</v>
      </c>
      <c r="L58" s="137" t="s">
        <v>161</v>
      </c>
      <c r="M58" s="137" t="s">
        <v>162</v>
      </c>
      <c r="N58" s="137" t="s">
        <v>149</v>
      </c>
      <c r="O58" s="137" t="s">
        <v>152</v>
      </c>
      <c r="P58" s="137" t="s">
        <v>129</v>
      </c>
      <c r="Q58" s="137" t="s">
        <v>336</v>
      </c>
    </row>
    <row r="59" spans="1:17">
      <c r="A59" s="695">
        <v>2011</v>
      </c>
      <c r="B59" s="580" t="s">
        <v>23</v>
      </c>
      <c r="C59" s="671">
        <v>4</v>
      </c>
      <c r="D59" s="548"/>
      <c r="E59" s="696"/>
      <c r="F59" s="697"/>
      <c r="G59" s="402"/>
      <c r="H59" s="398"/>
      <c r="I59" s="548"/>
      <c r="J59" s="548"/>
      <c r="K59" s="548"/>
      <c r="L59" s="548"/>
      <c r="M59" s="548"/>
      <c r="N59" s="548"/>
      <c r="O59" s="549"/>
      <c r="P59" s="506">
        <v>8.85</v>
      </c>
      <c r="Q59" s="693"/>
    </row>
    <row r="60" spans="1:17">
      <c r="A60" s="125" t="s">
        <v>0</v>
      </c>
      <c r="B60" s="151" t="s">
        <v>2</v>
      </c>
      <c r="C60" s="137" t="s">
        <v>3</v>
      </c>
      <c r="D60" s="137" t="s">
        <v>137</v>
      </c>
      <c r="E60" s="137" t="s">
        <v>622</v>
      </c>
      <c r="F60" s="137" t="s">
        <v>661</v>
      </c>
      <c r="G60" s="137" t="s">
        <v>138</v>
      </c>
      <c r="H60" s="137" t="s">
        <v>150</v>
      </c>
      <c r="I60" s="137" t="s">
        <v>147</v>
      </c>
      <c r="J60" s="137" t="s">
        <v>141</v>
      </c>
      <c r="K60" s="137" t="s">
        <v>131</v>
      </c>
      <c r="L60" s="137" t="s">
        <v>161</v>
      </c>
      <c r="M60" s="137" t="s">
        <v>162</v>
      </c>
      <c r="N60" s="137" t="s">
        <v>149</v>
      </c>
      <c r="O60" s="137" t="s">
        <v>152</v>
      </c>
      <c r="P60" s="137" t="s">
        <v>129</v>
      </c>
      <c r="Q60" s="137" t="s">
        <v>336</v>
      </c>
    </row>
    <row r="61" spans="1:17">
      <c r="A61" s="636">
        <v>2012</v>
      </c>
      <c r="B61" s="582" t="s">
        <v>94</v>
      </c>
      <c r="C61" s="812">
        <v>2</v>
      </c>
      <c r="D61" s="504"/>
      <c r="E61" s="541"/>
      <c r="F61" s="502"/>
      <c r="G61" s="504">
        <v>9.34</v>
      </c>
      <c r="H61" s="398"/>
      <c r="I61" s="504"/>
      <c r="J61" s="504"/>
      <c r="K61" s="502"/>
      <c r="L61" s="502"/>
      <c r="M61" s="502"/>
      <c r="N61" s="504"/>
      <c r="O61" s="502"/>
      <c r="P61" s="504"/>
      <c r="Q61" s="516"/>
    </row>
    <row r="62" spans="1:17">
      <c r="A62" s="637"/>
      <c r="B62" s="532"/>
      <c r="C62" s="813"/>
      <c r="D62" s="504"/>
      <c r="E62" s="541"/>
      <c r="F62" s="502"/>
      <c r="G62" s="504">
        <v>9.44</v>
      </c>
      <c r="H62" s="398"/>
      <c r="I62" s="504"/>
      <c r="J62" s="504"/>
      <c r="K62" s="502"/>
      <c r="L62" s="502"/>
      <c r="M62" s="502"/>
      <c r="N62" s="504"/>
      <c r="O62" s="502"/>
      <c r="P62" s="504"/>
      <c r="Q62" s="517"/>
    </row>
    <row r="63" spans="1:17">
      <c r="A63" s="637"/>
      <c r="B63" s="532"/>
      <c r="C63" s="814">
        <v>1</v>
      </c>
      <c r="D63" s="504">
        <v>9.59</v>
      </c>
      <c r="E63" s="541"/>
      <c r="F63" s="502"/>
      <c r="G63" s="504"/>
      <c r="H63" s="398"/>
      <c r="I63" s="504"/>
      <c r="J63" s="504"/>
      <c r="K63" s="502"/>
      <c r="L63" s="502"/>
      <c r="M63" s="502"/>
      <c r="N63" s="504"/>
      <c r="O63" s="502"/>
      <c r="P63" s="504"/>
      <c r="Q63" s="517"/>
    </row>
    <row r="64" spans="1:17">
      <c r="A64" s="637"/>
      <c r="B64" s="532"/>
      <c r="C64" s="815"/>
      <c r="D64" s="504">
        <v>9.57</v>
      </c>
      <c r="E64" s="541"/>
      <c r="F64" s="502"/>
      <c r="G64" s="504"/>
      <c r="H64" s="398"/>
      <c r="I64" s="504"/>
      <c r="J64" s="504"/>
      <c r="K64" s="502"/>
      <c r="L64" s="502"/>
      <c r="M64" s="502"/>
      <c r="N64" s="504"/>
      <c r="O64" s="502"/>
      <c r="P64" s="504"/>
      <c r="Q64" s="517"/>
    </row>
    <row r="65" spans="1:17">
      <c r="A65" s="637"/>
      <c r="B65" s="532"/>
      <c r="C65" s="481">
        <v>1</v>
      </c>
      <c r="D65" s="504"/>
      <c r="E65" s="541"/>
      <c r="F65" s="502"/>
      <c r="G65" s="504"/>
      <c r="H65" s="398"/>
      <c r="I65" s="504"/>
      <c r="J65" s="504"/>
      <c r="K65" s="502"/>
      <c r="L65" s="502"/>
      <c r="M65" s="502"/>
      <c r="N65" s="504"/>
      <c r="O65" s="502"/>
      <c r="P65" s="654">
        <v>8.8800000000000008</v>
      </c>
      <c r="Q65" s="517"/>
    </row>
    <row r="66" spans="1:17">
      <c r="A66" s="637"/>
      <c r="B66" s="532"/>
      <c r="C66" s="489">
        <v>7</v>
      </c>
      <c r="D66" s="504"/>
      <c r="E66" s="541"/>
      <c r="F66" s="502"/>
      <c r="G66" s="504"/>
      <c r="H66" s="398"/>
      <c r="I66" s="504">
        <v>8.02</v>
      </c>
      <c r="J66" s="504"/>
      <c r="K66" s="502"/>
      <c r="L66" s="502"/>
      <c r="M66" s="502"/>
      <c r="N66" s="504"/>
      <c r="O66" s="502"/>
      <c r="P66" s="504"/>
      <c r="Q66" s="517"/>
    </row>
    <row r="67" spans="1:17">
      <c r="A67" s="637"/>
      <c r="B67" s="532"/>
      <c r="C67" s="481">
        <v>1</v>
      </c>
      <c r="D67" s="504"/>
      <c r="E67" s="541"/>
      <c r="F67" s="502"/>
      <c r="G67" s="504"/>
      <c r="H67" s="398"/>
      <c r="I67" s="504"/>
      <c r="J67" s="504"/>
      <c r="K67" s="502"/>
      <c r="L67" s="502"/>
      <c r="M67" s="502"/>
      <c r="N67" s="504">
        <v>8.86</v>
      </c>
      <c r="O67" s="502"/>
      <c r="P67" s="504"/>
      <c r="Q67" s="517"/>
    </row>
    <row r="68" spans="1:17">
      <c r="A68" s="637"/>
      <c r="B68" s="532"/>
      <c r="C68" s="489">
        <v>5</v>
      </c>
      <c r="D68" s="504"/>
      <c r="E68" s="541"/>
      <c r="F68" s="502"/>
      <c r="G68" s="504"/>
      <c r="H68" s="398"/>
      <c r="I68" s="504"/>
      <c r="J68" s="504">
        <v>8.2100000000000009</v>
      </c>
      <c r="K68" s="502"/>
      <c r="L68" s="502"/>
      <c r="M68" s="502"/>
      <c r="N68" s="504"/>
      <c r="O68" s="502"/>
      <c r="P68" s="504"/>
      <c r="Q68" s="517"/>
    </row>
    <row r="69" spans="1:17">
      <c r="A69" s="638"/>
      <c r="B69" s="533"/>
      <c r="C69" s="489">
        <v>14</v>
      </c>
      <c r="D69" s="506"/>
      <c r="E69" s="541"/>
      <c r="F69" s="502"/>
      <c r="G69" s="515"/>
      <c r="H69" s="398"/>
      <c r="I69" s="515"/>
      <c r="J69" s="515"/>
      <c r="K69" s="529"/>
      <c r="L69" s="529"/>
      <c r="M69" s="529"/>
      <c r="N69" s="515"/>
      <c r="O69" s="529"/>
      <c r="P69" s="515"/>
      <c r="Q69" s="670">
        <v>6.56</v>
      </c>
    </row>
    <row r="70" spans="1:17">
      <c r="A70" s="698" t="s">
        <v>0</v>
      </c>
      <c r="B70" s="586" t="s">
        <v>2</v>
      </c>
      <c r="C70" s="137" t="s">
        <v>3</v>
      </c>
      <c r="D70" s="137" t="s">
        <v>137</v>
      </c>
      <c r="E70" s="137" t="s">
        <v>622</v>
      </c>
      <c r="F70" s="137" t="s">
        <v>661</v>
      </c>
      <c r="G70" s="137" t="s">
        <v>138</v>
      </c>
      <c r="H70" s="137" t="s">
        <v>150</v>
      </c>
      <c r="I70" s="137" t="s">
        <v>147</v>
      </c>
      <c r="J70" s="137" t="s">
        <v>141</v>
      </c>
      <c r="K70" s="137" t="s">
        <v>131</v>
      </c>
      <c r="L70" s="137" t="s">
        <v>161</v>
      </c>
      <c r="M70" s="137" t="s">
        <v>162</v>
      </c>
      <c r="N70" s="137" t="s">
        <v>149</v>
      </c>
      <c r="O70" s="137" t="s">
        <v>152</v>
      </c>
      <c r="P70" s="137" t="s">
        <v>129</v>
      </c>
      <c r="Q70" s="489" t="s">
        <v>336</v>
      </c>
    </row>
    <row r="71" spans="1:17" s="12" customFormat="1">
      <c r="A71" s="637">
        <v>2013</v>
      </c>
      <c r="B71" s="583" t="s">
        <v>99</v>
      </c>
      <c r="C71" s="506">
        <v>6</v>
      </c>
      <c r="D71" s="504"/>
      <c r="E71" s="497"/>
      <c r="F71" s="497"/>
      <c r="G71" s="504">
        <v>9.2899999999999991</v>
      </c>
      <c r="H71" s="398"/>
      <c r="I71" s="504"/>
      <c r="J71" s="504"/>
      <c r="K71" s="502"/>
      <c r="L71" s="502"/>
      <c r="M71" s="502"/>
      <c r="N71" s="504"/>
      <c r="O71" s="504"/>
      <c r="P71" s="504"/>
      <c r="Q71" s="699"/>
    </row>
    <row r="72" spans="1:17">
      <c r="A72" s="637"/>
      <c r="B72" s="532"/>
      <c r="C72" s="530">
        <v>2</v>
      </c>
      <c r="D72" s="504">
        <v>9.4499999999999993</v>
      </c>
      <c r="E72" s="541"/>
      <c r="F72" s="502"/>
      <c r="G72" s="504"/>
      <c r="H72" s="398"/>
      <c r="I72" s="504"/>
      <c r="J72" s="504"/>
      <c r="K72" s="502"/>
      <c r="L72" s="502"/>
      <c r="M72" s="502"/>
      <c r="N72" s="504"/>
      <c r="O72" s="504"/>
      <c r="P72" s="504"/>
      <c r="Q72" s="693"/>
    </row>
    <row r="73" spans="1:17">
      <c r="A73" s="637"/>
      <c r="B73" s="532"/>
      <c r="C73" s="489">
        <v>13</v>
      </c>
      <c r="D73" s="504"/>
      <c r="E73" s="541"/>
      <c r="F73" s="502"/>
      <c r="G73" s="504"/>
      <c r="H73" s="398"/>
      <c r="I73" s="504"/>
      <c r="J73" s="504"/>
      <c r="K73" s="502"/>
      <c r="L73" s="502"/>
      <c r="M73" s="502"/>
      <c r="N73" s="504"/>
      <c r="O73" s="504"/>
      <c r="P73" s="504">
        <v>8.23</v>
      </c>
      <c r="Q73" s="693"/>
    </row>
    <row r="74" spans="1:17">
      <c r="A74" s="637"/>
      <c r="B74" s="532"/>
      <c r="C74" s="489">
        <v>8</v>
      </c>
      <c r="D74" s="504"/>
      <c r="E74" s="541"/>
      <c r="F74" s="502"/>
      <c r="G74" s="504"/>
      <c r="H74" s="398"/>
      <c r="I74" s="504">
        <v>8.64</v>
      </c>
      <c r="J74" s="504"/>
      <c r="K74" s="502"/>
      <c r="L74" s="502"/>
      <c r="M74" s="502"/>
      <c r="N74" s="504"/>
      <c r="O74" s="504"/>
      <c r="P74" s="504"/>
      <c r="Q74" s="693"/>
    </row>
    <row r="75" spans="1:17">
      <c r="A75" s="637"/>
      <c r="B75" s="532"/>
      <c r="C75" s="489">
        <v>8</v>
      </c>
      <c r="D75" s="504"/>
      <c r="E75" s="541"/>
      <c r="F75" s="502"/>
      <c r="G75" s="504"/>
      <c r="H75" s="398"/>
      <c r="I75" s="504"/>
      <c r="J75" s="504"/>
      <c r="K75" s="502"/>
      <c r="L75" s="502"/>
      <c r="M75" s="502"/>
      <c r="N75" s="504">
        <v>9.48</v>
      </c>
      <c r="O75" s="504"/>
      <c r="P75" s="504"/>
      <c r="Q75" s="693"/>
    </row>
    <row r="76" spans="1:17">
      <c r="A76" s="637"/>
      <c r="B76" s="532"/>
      <c r="C76" s="489">
        <v>19</v>
      </c>
      <c r="D76" s="504"/>
      <c r="E76" s="541"/>
      <c r="F76" s="502"/>
      <c r="G76" s="504"/>
      <c r="H76" s="398"/>
      <c r="I76" s="504"/>
      <c r="J76" s="504">
        <v>8.67</v>
      </c>
      <c r="K76" s="502"/>
      <c r="L76" s="502"/>
      <c r="M76" s="502"/>
      <c r="N76" s="504"/>
      <c r="O76" s="504"/>
      <c r="P76" s="504"/>
      <c r="Q76" s="693"/>
    </row>
    <row r="77" spans="1:17">
      <c r="A77" s="638"/>
      <c r="B77" s="533"/>
      <c r="C77" s="489">
        <v>12</v>
      </c>
      <c r="D77" s="506"/>
      <c r="E77" s="541"/>
      <c r="F77" s="502"/>
      <c r="G77" s="515"/>
      <c r="H77" s="398"/>
      <c r="I77" s="515"/>
      <c r="J77" s="515"/>
      <c r="K77" s="529"/>
      <c r="L77" s="529"/>
      <c r="M77" s="529"/>
      <c r="N77" s="515"/>
      <c r="O77" s="587">
        <v>8.8699999999999992</v>
      </c>
      <c r="P77" s="515"/>
      <c r="Q77" s="693"/>
    </row>
    <row r="78" spans="1:17">
      <c r="A78" s="125" t="s">
        <v>0</v>
      </c>
      <c r="B78" s="151" t="s">
        <v>2</v>
      </c>
      <c r="C78" s="137" t="s">
        <v>3</v>
      </c>
      <c r="D78" s="137" t="s">
        <v>137</v>
      </c>
      <c r="E78" s="137" t="s">
        <v>622</v>
      </c>
      <c r="F78" s="137" t="s">
        <v>661</v>
      </c>
      <c r="G78" s="137" t="s">
        <v>138</v>
      </c>
      <c r="H78" s="137" t="s">
        <v>150</v>
      </c>
      <c r="I78" s="137" t="s">
        <v>147</v>
      </c>
      <c r="J78" s="137" t="s">
        <v>141</v>
      </c>
      <c r="K78" s="137" t="s">
        <v>131</v>
      </c>
      <c r="L78" s="137" t="s">
        <v>161</v>
      </c>
      <c r="M78" s="137" t="s">
        <v>162</v>
      </c>
      <c r="N78" s="137" t="s">
        <v>149</v>
      </c>
      <c r="O78" s="137" t="s">
        <v>152</v>
      </c>
      <c r="P78" s="137" t="s">
        <v>129</v>
      </c>
      <c r="Q78" s="137" t="s">
        <v>336</v>
      </c>
    </row>
    <row r="79" spans="1:17" s="12" customFormat="1">
      <c r="A79" s="637">
        <v>2014</v>
      </c>
      <c r="B79" s="583" t="s">
        <v>23</v>
      </c>
      <c r="C79" s="823">
        <v>1</v>
      </c>
      <c r="D79" s="504">
        <v>9.56</v>
      </c>
      <c r="E79" s="497"/>
      <c r="F79" s="497"/>
      <c r="G79" s="497"/>
      <c r="H79" s="497"/>
      <c r="I79" s="504"/>
      <c r="J79" s="504"/>
      <c r="K79" s="502"/>
      <c r="L79" s="502"/>
      <c r="M79" s="502"/>
      <c r="N79" s="504"/>
      <c r="O79" s="497"/>
      <c r="P79" s="497"/>
      <c r="Q79" s="699"/>
    </row>
    <row r="80" spans="1:17">
      <c r="A80" s="637"/>
      <c r="B80" s="532"/>
      <c r="C80" s="815"/>
      <c r="D80" s="504">
        <v>9.65</v>
      </c>
      <c r="E80" s="541"/>
      <c r="F80" s="541"/>
      <c r="G80" s="541"/>
      <c r="H80" s="541"/>
      <c r="I80" s="504"/>
      <c r="J80" s="504"/>
      <c r="K80" s="502"/>
      <c r="L80" s="502"/>
      <c r="M80" s="502"/>
      <c r="N80" s="504"/>
      <c r="O80" s="541"/>
      <c r="P80" s="541"/>
      <c r="Q80" s="693"/>
    </row>
    <row r="81" spans="1:17">
      <c r="A81" s="637"/>
      <c r="B81" s="532"/>
      <c r="C81" s="600">
        <v>3</v>
      </c>
      <c r="D81" s="504"/>
      <c r="E81" s="541"/>
      <c r="F81" s="541"/>
      <c r="G81" s="541"/>
      <c r="H81" s="541"/>
      <c r="I81" s="504">
        <v>8.76</v>
      </c>
      <c r="J81" s="504"/>
      <c r="K81" s="502"/>
      <c r="L81" s="502"/>
      <c r="M81" s="502"/>
      <c r="N81" s="504"/>
      <c r="O81" s="541"/>
      <c r="P81" s="541"/>
      <c r="Q81" s="693"/>
    </row>
    <row r="82" spans="1:17">
      <c r="A82" s="637"/>
      <c r="B82" s="532"/>
      <c r="C82" s="477">
        <v>2</v>
      </c>
      <c r="D82" s="504"/>
      <c r="E82" s="541"/>
      <c r="F82" s="541"/>
      <c r="G82" s="541"/>
      <c r="H82" s="541"/>
      <c r="I82" s="504"/>
      <c r="J82" s="504"/>
      <c r="K82" s="502"/>
      <c r="L82" s="502"/>
      <c r="M82" s="502"/>
      <c r="N82" s="504">
        <v>8.93</v>
      </c>
      <c r="O82" s="541"/>
      <c r="P82" s="541"/>
      <c r="Q82" s="693"/>
    </row>
    <row r="83" spans="1:17">
      <c r="A83" s="637"/>
      <c r="B83" s="532"/>
      <c r="C83" s="501">
        <v>8</v>
      </c>
      <c r="D83" s="504"/>
      <c r="E83" s="541"/>
      <c r="F83" s="541"/>
      <c r="G83" s="541"/>
      <c r="H83" s="541"/>
      <c r="I83" s="504"/>
      <c r="J83" s="504">
        <v>8.36</v>
      </c>
      <c r="K83" s="502"/>
      <c r="L83" s="502"/>
      <c r="M83" s="502"/>
      <c r="N83" s="504"/>
      <c r="O83" s="541"/>
      <c r="P83" s="541"/>
      <c r="Q83" s="693"/>
    </row>
    <row r="84" spans="1:17">
      <c r="A84" s="125" t="s">
        <v>0</v>
      </c>
      <c r="B84" s="151" t="s">
        <v>2</v>
      </c>
      <c r="C84" s="137" t="s">
        <v>3</v>
      </c>
      <c r="D84" s="137" t="s">
        <v>137</v>
      </c>
      <c r="E84" s="137" t="s">
        <v>622</v>
      </c>
      <c r="F84" s="137" t="s">
        <v>661</v>
      </c>
      <c r="G84" s="137" t="s">
        <v>138</v>
      </c>
      <c r="H84" s="137" t="s">
        <v>150</v>
      </c>
      <c r="I84" s="137" t="s">
        <v>147</v>
      </c>
      <c r="J84" s="137" t="s">
        <v>141</v>
      </c>
      <c r="K84" s="137" t="s">
        <v>131</v>
      </c>
      <c r="L84" s="137" t="s">
        <v>161</v>
      </c>
      <c r="M84" s="137" t="s">
        <v>162</v>
      </c>
      <c r="N84" s="137" t="s">
        <v>149</v>
      </c>
      <c r="O84" s="137" t="s">
        <v>152</v>
      </c>
      <c r="P84" s="137" t="s">
        <v>129</v>
      </c>
      <c r="Q84" s="137" t="s">
        <v>336</v>
      </c>
    </row>
    <row r="85" spans="1:17">
      <c r="A85" s="637">
        <v>2016</v>
      </c>
      <c r="B85" s="583" t="s">
        <v>42</v>
      </c>
      <c r="C85" s="814">
        <v>1</v>
      </c>
      <c r="D85" s="504">
        <v>9.59</v>
      </c>
      <c r="E85" s="504"/>
      <c r="F85" s="504"/>
      <c r="G85" s="541"/>
      <c r="H85" s="541"/>
      <c r="I85" s="504"/>
      <c r="J85" s="502"/>
      <c r="K85" s="502"/>
      <c r="L85" s="502"/>
      <c r="M85" s="504"/>
      <c r="N85" s="504"/>
      <c r="O85" s="504"/>
      <c r="P85" s="497"/>
      <c r="Q85" s="693"/>
    </row>
    <row r="86" spans="1:17">
      <c r="A86" s="637"/>
      <c r="B86" s="532"/>
      <c r="C86" s="815"/>
      <c r="D86" s="504">
        <v>9.65</v>
      </c>
      <c r="E86" s="504"/>
      <c r="F86" s="504"/>
      <c r="G86" s="541"/>
      <c r="H86" s="541"/>
      <c r="I86" s="504"/>
      <c r="J86" s="502"/>
      <c r="K86" s="502"/>
      <c r="L86" s="502"/>
      <c r="M86" s="504"/>
      <c r="N86" s="504"/>
      <c r="O86" s="504"/>
      <c r="P86" s="541"/>
      <c r="Q86" s="693"/>
    </row>
    <row r="87" spans="1:17">
      <c r="A87" s="637"/>
      <c r="B87" s="532"/>
      <c r="C87" s="816">
        <v>3</v>
      </c>
      <c r="D87" s="504"/>
      <c r="E87" s="654">
        <v>9.44</v>
      </c>
      <c r="F87" s="504"/>
      <c r="G87" s="541"/>
      <c r="H87" s="541"/>
      <c r="I87" s="504"/>
      <c r="J87" s="502"/>
      <c r="K87" s="502"/>
      <c r="L87" s="502"/>
      <c r="M87" s="504"/>
      <c r="N87" s="504"/>
      <c r="O87" s="504"/>
      <c r="P87" s="541"/>
      <c r="Q87" s="693"/>
    </row>
    <row r="88" spans="1:17">
      <c r="A88" s="637"/>
      <c r="B88" s="532"/>
      <c r="C88" s="817"/>
      <c r="D88" s="504"/>
      <c r="E88" s="504">
        <v>9.41</v>
      </c>
      <c r="F88" s="504"/>
      <c r="G88" s="541"/>
      <c r="H88" s="541"/>
      <c r="I88" s="504"/>
      <c r="J88" s="502"/>
      <c r="K88" s="502"/>
      <c r="L88" s="502"/>
      <c r="M88" s="504"/>
      <c r="N88" s="504"/>
      <c r="O88" s="504"/>
      <c r="P88" s="541"/>
      <c r="Q88" s="693"/>
    </row>
    <row r="89" spans="1:17">
      <c r="A89" s="637"/>
      <c r="B89" s="532"/>
      <c r="C89" s="816">
        <v>3</v>
      </c>
      <c r="D89" s="504"/>
      <c r="E89" s="504"/>
      <c r="F89" s="504">
        <v>8.84</v>
      </c>
      <c r="G89" s="541"/>
      <c r="H89" s="541"/>
      <c r="I89" s="504"/>
      <c r="J89" s="502"/>
      <c r="K89" s="502"/>
      <c r="L89" s="502"/>
      <c r="M89" s="504"/>
      <c r="N89" s="504"/>
      <c r="O89" s="504"/>
      <c r="P89" s="541"/>
      <c r="Q89" s="693"/>
    </row>
    <row r="90" spans="1:17">
      <c r="A90" s="637"/>
      <c r="B90" s="532"/>
      <c r="C90" s="817"/>
      <c r="D90" s="504"/>
      <c r="E90" s="504"/>
      <c r="F90" s="654">
        <v>9.26</v>
      </c>
      <c r="G90" s="541"/>
      <c r="H90" s="541"/>
      <c r="I90" s="504"/>
      <c r="J90" s="502"/>
      <c r="K90" s="502"/>
      <c r="L90" s="502"/>
      <c r="M90" s="504"/>
      <c r="N90" s="504"/>
      <c r="O90" s="504"/>
      <c r="P90" s="541"/>
      <c r="Q90" s="693"/>
    </row>
    <row r="91" spans="1:17">
      <c r="A91" s="637"/>
      <c r="B91" s="532"/>
      <c r="C91" s="489">
        <v>9</v>
      </c>
      <c r="D91" s="504"/>
      <c r="E91" s="504"/>
      <c r="F91" s="504"/>
      <c r="G91" s="541"/>
      <c r="H91" s="541"/>
      <c r="I91" s="504">
        <v>8.7200000000000006</v>
      </c>
      <c r="J91" s="502"/>
      <c r="K91" s="502"/>
      <c r="L91" s="502"/>
      <c r="M91" s="504"/>
      <c r="N91" s="504"/>
      <c r="O91" s="504"/>
      <c r="P91" s="541"/>
      <c r="Q91" s="693"/>
    </row>
    <row r="92" spans="1:17">
      <c r="A92" s="637"/>
      <c r="B92" s="532"/>
      <c r="C92" s="489">
        <v>4</v>
      </c>
      <c r="D92" s="504"/>
      <c r="E92" s="504"/>
      <c r="F92" s="504"/>
      <c r="G92" s="541"/>
      <c r="H92" s="541"/>
      <c r="I92" s="504"/>
      <c r="J92" s="502"/>
      <c r="K92" s="502"/>
      <c r="L92" s="502"/>
      <c r="M92" s="504"/>
      <c r="N92" s="504">
        <v>9.31</v>
      </c>
      <c r="O92" s="504"/>
      <c r="P92" s="541"/>
      <c r="Q92" s="693"/>
    </row>
    <row r="93" spans="1:17">
      <c r="A93" s="637"/>
      <c r="B93" s="532"/>
      <c r="C93" s="489">
        <v>29</v>
      </c>
      <c r="D93" s="504"/>
      <c r="E93" s="504"/>
      <c r="F93" s="504"/>
      <c r="G93" s="541"/>
      <c r="H93" s="541"/>
      <c r="I93" s="504"/>
      <c r="J93" s="502"/>
      <c r="K93" s="502"/>
      <c r="L93" s="502"/>
      <c r="M93" s="504">
        <v>7.47</v>
      </c>
      <c r="N93" s="504"/>
      <c r="O93" s="504"/>
      <c r="P93" s="541"/>
      <c r="Q93" s="693"/>
    </row>
    <row r="94" spans="1:17">
      <c r="A94" s="700"/>
      <c r="B94" s="690"/>
      <c r="C94" s="481">
        <v>1</v>
      </c>
      <c r="D94" s="506"/>
      <c r="E94" s="506"/>
      <c r="F94" s="506"/>
      <c r="G94" s="529"/>
      <c r="H94" s="529"/>
      <c r="I94" s="506"/>
      <c r="J94" s="548"/>
      <c r="K94" s="548"/>
      <c r="L94" s="548"/>
      <c r="M94" s="506"/>
      <c r="N94" s="506"/>
      <c r="O94" s="670">
        <v>9.75</v>
      </c>
      <c r="P94" s="529"/>
      <c r="Q94" s="701"/>
    </row>
    <row r="95" spans="1:17">
      <c r="A95" s="125" t="s">
        <v>0</v>
      </c>
      <c r="B95" s="151" t="s">
        <v>2</v>
      </c>
      <c r="C95" s="137" t="s">
        <v>3</v>
      </c>
      <c r="D95" s="137" t="s">
        <v>137</v>
      </c>
      <c r="E95" s="137" t="s">
        <v>622</v>
      </c>
      <c r="F95" s="137" t="s">
        <v>661</v>
      </c>
      <c r="G95" s="137" t="s">
        <v>138</v>
      </c>
      <c r="H95" s="137" t="s">
        <v>150</v>
      </c>
      <c r="I95" s="137" t="s">
        <v>147</v>
      </c>
      <c r="J95" s="137" t="s">
        <v>141</v>
      </c>
      <c r="K95" s="137" t="s">
        <v>131</v>
      </c>
      <c r="L95" s="137" t="s">
        <v>161</v>
      </c>
      <c r="M95" s="137" t="s">
        <v>162</v>
      </c>
      <c r="N95" s="137" t="s">
        <v>149</v>
      </c>
      <c r="O95" s="137" t="s">
        <v>152</v>
      </c>
      <c r="P95" s="137" t="s">
        <v>129</v>
      </c>
      <c r="Q95" s="137" t="s">
        <v>336</v>
      </c>
    </row>
    <row r="96" spans="1:17">
      <c r="A96" s="637">
        <v>2017</v>
      </c>
      <c r="B96" s="583" t="s">
        <v>23</v>
      </c>
      <c r="C96" s="709">
        <v>1</v>
      </c>
      <c r="D96" s="504">
        <v>9.59</v>
      </c>
      <c r="E96" s="504"/>
      <c r="F96" s="504"/>
      <c r="G96" s="541"/>
      <c r="H96" s="541"/>
      <c r="I96" s="504"/>
      <c r="J96" s="502"/>
      <c r="K96" s="502"/>
      <c r="L96" s="502"/>
      <c r="M96" s="504"/>
      <c r="N96" s="504"/>
      <c r="O96" s="504"/>
      <c r="P96" s="497"/>
      <c r="Q96" s="693"/>
    </row>
    <row r="97" spans="1:17">
      <c r="A97" s="637"/>
      <c r="B97" s="532"/>
      <c r="C97" s="477">
        <v>2</v>
      </c>
      <c r="D97" s="504"/>
      <c r="E97" s="504">
        <v>9.44</v>
      </c>
      <c r="F97" s="504"/>
      <c r="G97" s="541"/>
      <c r="H97" s="541"/>
      <c r="I97" s="504"/>
      <c r="J97" s="502"/>
      <c r="K97" s="502"/>
      <c r="L97" s="502"/>
      <c r="M97" s="504"/>
      <c r="N97" s="504"/>
      <c r="O97" s="504"/>
      <c r="P97" s="541"/>
      <c r="Q97" s="693"/>
    </row>
    <row r="98" spans="1:17">
      <c r="A98" s="637"/>
      <c r="B98" s="532"/>
      <c r="C98" s="807">
        <v>5</v>
      </c>
      <c r="D98" s="504"/>
      <c r="E98" s="504"/>
      <c r="F98" s="504">
        <v>8.4600000000000009</v>
      </c>
      <c r="G98" s="541"/>
      <c r="H98" s="541"/>
      <c r="I98" s="504"/>
      <c r="J98" s="502"/>
      <c r="K98" s="502"/>
      <c r="L98" s="502"/>
      <c r="M98" s="504"/>
      <c r="N98" s="504"/>
      <c r="O98" s="504"/>
      <c r="P98" s="541"/>
      <c r="Q98" s="693"/>
    </row>
    <row r="99" spans="1:17">
      <c r="A99" s="637"/>
      <c r="B99" s="532"/>
      <c r="C99" s="807"/>
      <c r="D99" s="504"/>
      <c r="E99" s="504"/>
      <c r="F99" s="504">
        <v>9.07</v>
      </c>
      <c r="G99" s="541"/>
      <c r="H99" s="541"/>
      <c r="I99" s="504"/>
      <c r="J99" s="502"/>
      <c r="K99" s="502"/>
      <c r="L99" s="502"/>
      <c r="M99" s="504"/>
      <c r="N99" s="504"/>
      <c r="O99" s="504"/>
      <c r="P99" s="541"/>
      <c r="Q99" s="693"/>
    </row>
    <row r="100" spans="1:17">
      <c r="A100" s="637"/>
      <c r="B100" s="532"/>
      <c r="C100" s="489">
        <v>5</v>
      </c>
      <c r="D100" s="504"/>
      <c r="E100" s="504"/>
      <c r="F100" s="504"/>
      <c r="G100" s="541"/>
      <c r="H100" s="541"/>
      <c r="I100" s="504">
        <v>8.69</v>
      </c>
      <c r="J100" s="502"/>
      <c r="K100" s="502"/>
      <c r="L100" s="502"/>
      <c r="M100" s="504"/>
      <c r="N100" s="504"/>
      <c r="O100" s="504"/>
      <c r="P100" s="541"/>
      <c r="Q100" s="693"/>
    </row>
    <row r="101" spans="1:17">
      <c r="A101" s="637"/>
      <c r="B101" s="532"/>
      <c r="C101" s="489">
        <v>12</v>
      </c>
      <c r="D101" s="504"/>
      <c r="E101" s="504"/>
      <c r="F101" s="504"/>
      <c r="G101" s="541"/>
      <c r="H101" s="541"/>
      <c r="I101" s="504">
        <v>8.2899999999999991</v>
      </c>
      <c r="J101" s="502"/>
      <c r="K101" s="502"/>
      <c r="L101" s="502"/>
      <c r="M101" s="504"/>
      <c r="N101" s="504"/>
      <c r="O101" s="504"/>
      <c r="P101" s="541"/>
      <c r="Q101" s="693"/>
    </row>
    <row r="102" spans="1:17">
      <c r="A102" s="637"/>
      <c r="B102" s="532"/>
      <c r="C102" s="489">
        <v>10</v>
      </c>
      <c r="D102" s="504"/>
      <c r="E102" s="504"/>
      <c r="F102" s="504"/>
      <c r="G102" s="541"/>
      <c r="H102" s="541"/>
      <c r="I102" s="504"/>
      <c r="J102" s="502"/>
      <c r="K102" s="502"/>
      <c r="L102" s="502"/>
      <c r="M102" s="504"/>
      <c r="N102" s="504">
        <v>8.48</v>
      </c>
      <c r="O102" s="504"/>
      <c r="P102" s="541"/>
      <c r="Q102" s="693"/>
    </row>
    <row r="103" spans="1:17">
      <c r="A103" s="637"/>
      <c r="B103" s="532"/>
      <c r="C103" s="489">
        <v>23</v>
      </c>
      <c r="D103" s="504"/>
      <c r="E103" s="504"/>
      <c r="F103" s="504"/>
      <c r="G103" s="541"/>
      <c r="H103" s="541"/>
      <c r="I103" s="504"/>
      <c r="J103" s="502"/>
      <c r="K103" s="502"/>
      <c r="L103" s="502"/>
      <c r="M103" s="504">
        <v>7.67</v>
      </c>
      <c r="N103" s="504"/>
      <c r="O103" s="504"/>
      <c r="P103" s="541"/>
      <c r="Q103" s="693"/>
    </row>
    <row r="104" spans="1:17">
      <c r="A104" s="700"/>
      <c r="B104" s="690"/>
      <c r="C104" s="481">
        <v>1</v>
      </c>
      <c r="D104" s="506"/>
      <c r="E104" s="506"/>
      <c r="F104" s="506"/>
      <c r="G104" s="529"/>
      <c r="H104" s="529"/>
      <c r="I104" s="506"/>
      <c r="J104" s="548"/>
      <c r="K104" s="548"/>
      <c r="L104" s="548"/>
      <c r="M104" s="506"/>
      <c r="N104" s="506"/>
      <c r="O104" s="506">
        <v>9.75</v>
      </c>
      <c r="P104" s="529"/>
      <c r="Q104" s="701"/>
    </row>
    <row r="105" spans="1:17">
      <c r="A105" s="135" t="s">
        <v>0</v>
      </c>
      <c r="B105" s="151" t="s">
        <v>2</v>
      </c>
      <c r="C105" s="137" t="s">
        <v>3</v>
      </c>
      <c r="D105" s="137" t="s">
        <v>137</v>
      </c>
      <c r="E105" s="137" t="s">
        <v>622</v>
      </c>
      <c r="F105" s="137" t="s">
        <v>661</v>
      </c>
      <c r="G105" s="137" t="s">
        <v>138</v>
      </c>
      <c r="H105" s="137" t="s">
        <v>150</v>
      </c>
      <c r="I105" s="137" t="s">
        <v>147</v>
      </c>
      <c r="J105" s="137" t="s">
        <v>141</v>
      </c>
      <c r="K105" s="137" t="s">
        <v>131</v>
      </c>
      <c r="L105" s="137" t="s">
        <v>161</v>
      </c>
      <c r="M105" s="137" t="s">
        <v>162</v>
      </c>
      <c r="N105" s="137" t="s">
        <v>149</v>
      </c>
      <c r="O105" s="137" t="s">
        <v>152</v>
      </c>
      <c r="P105" s="137" t="s">
        <v>129</v>
      </c>
      <c r="Q105" s="137" t="s">
        <v>336</v>
      </c>
    </row>
    <row r="106" spans="1:17">
      <c r="A106" s="125" t="s">
        <v>0</v>
      </c>
      <c r="B106" s="151" t="s">
        <v>2</v>
      </c>
      <c r="C106" s="137" t="s">
        <v>3</v>
      </c>
      <c r="D106" s="137" t="s">
        <v>137</v>
      </c>
      <c r="E106" s="137" t="s">
        <v>622</v>
      </c>
      <c r="F106" s="137" t="s">
        <v>661</v>
      </c>
      <c r="G106" s="137" t="s">
        <v>138</v>
      </c>
      <c r="H106" s="137" t="s">
        <v>150</v>
      </c>
      <c r="I106" s="137" t="s">
        <v>147</v>
      </c>
      <c r="J106" s="137" t="s">
        <v>141</v>
      </c>
      <c r="K106" s="137" t="s">
        <v>131</v>
      </c>
      <c r="L106" s="137" t="s">
        <v>161</v>
      </c>
      <c r="M106" s="137" t="s">
        <v>162</v>
      </c>
      <c r="N106" s="137" t="s">
        <v>149</v>
      </c>
      <c r="O106" s="137" t="s">
        <v>152</v>
      </c>
      <c r="P106" s="137" t="s">
        <v>129</v>
      </c>
      <c r="Q106" s="137" t="s">
        <v>336</v>
      </c>
    </row>
    <row r="107" spans="1:17">
      <c r="A107" s="637">
        <v>2018</v>
      </c>
      <c r="B107" s="583" t="s">
        <v>99</v>
      </c>
      <c r="C107" s="810">
        <v>1</v>
      </c>
      <c r="D107" s="504"/>
      <c r="E107" s="504">
        <v>9.65</v>
      </c>
      <c r="F107" s="504"/>
      <c r="G107" s="541"/>
      <c r="H107" s="541"/>
      <c r="I107" s="504"/>
      <c r="J107" s="502"/>
      <c r="K107" s="502"/>
      <c r="L107" s="502"/>
      <c r="M107" s="504"/>
      <c r="N107" s="504"/>
      <c r="O107" s="504"/>
      <c r="P107" s="497"/>
      <c r="Q107" s="693"/>
    </row>
    <row r="108" spans="1:17">
      <c r="A108" s="637"/>
      <c r="B108" s="532"/>
      <c r="C108" s="811"/>
      <c r="D108" s="504"/>
      <c r="E108" s="504">
        <v>9.74</v>
      </c>
      <c r="F108" s="504"/>
      <c r="G108" s="541"/>
      <c r="H108" s="541"/>
      <c r="I108" s="504"/>
      <c r="J108" s="502"/>
      <c r="K108" s="502"/>
      <c r="L108" s="502"/>
      <c r="M108" s="504"/>
      <c r="N108" s="504"/>
      <c r="O108" s="504"/>
      <c r="P108" s="541"/>
      <c r="Q108" s="693"/>
    </row>
    <row r="109" spans="1:17">
      <c r="A109" s="637"/>
      <c r="B109" s="532"/>
      <c r="C109" s="481">
        <v>1</v>
      </c>
      <c r="D109" s="504"/>
      <c r="E109" s="504"/>
      <c r="F109" s="504"/>
      <c r="G109" s="541"/>
      <c r="H109" s="541"/>
      <c r="I109" s="504">
        <v>9.36</v>
      </c>
      <c r="J109" s="502"/>
      <c r="K109" s="502"/>
      <c r="L109" s="502"/>
      <c r="M109" s="504"/>
      <c r="N109" s="504"/>
      <c r="O109" s="504"/>
      <c r="P109" s="541"/>
      <c r="Q109" s="693"/>
    </row>
    <row r="110" spans="1:17">
      <c r="A110" s="637"/>
      <c r="B110" s="532"/>
      <c r="C110" s="481">
        <v>1</v>
      </c>
      <c r="D110" s="504"/>
      <c r="E110" s="504"/>
      <c r="F110" s="504"/>
      <c r="G110" s="541"/>
      <c r="H110" s="541"/>
      <c r="I110" s="504"/>
      <c r="J110" s="502"/>
      <c r="K110" s="502"/>
      <c r="L110" s="502"/>
      <c r="M110" s="504"/>
      <c r="N110" s="504"/>
      <c r="O110" s="504">
        <v>9.76</v>
      </c>
      <c r="P110" s="541"/>
      <c r="Q110" s="693"/>
    </row>
    <row r="111" spans="1:17">
      <c r="A111" s="637"/>
      <c r="B111" s="532"/>
      <c r="C111" s="812">
        <v>2</v>
      </c>
      <c r="D111" s="504">
        <v>9.6199999999999992</v>
      </c>
      <c r="E111" s="504"/>
      <c r="F111" s="504"/>
      <c r="G111" s="541"/>
      <c r="H111" s="541"/>
      <c r="I111" s="504"/>
      <c r="J111" s="502"/>
      <c r="K111" s="502"/>
      <c r="L111" s="502"/>
      <c r="M111" s="504"/>
      <c r="N111" s="504"/>
      <c r="O111" s="504"/>
      <c r="P111" s="541"/>
      <c r="Q111" s="693"/>
    </row>
    <row r="112" spans="1:17">
      <c r="A112" s="637"/>
      <c r="B112" s="532"/>
      <c r="C112" s="813"/>
      <c r="D112" s="504">
        <v>9.6199999999999992</v>
      </c>
      <c r="E112" s="504"/>
      <c r="F112" s="504"/>
      <c r="G112" s="541"/>
      <c r="H112" s="541"/>
      <c r="I112" s="504"/>
      <c r="J112" s="502"/>
      <c r="K112" s="502"/>
      <c r="L112" s="502"/>
      <c r="M112" s="504"/>
      <c r="N112" s="504"/>
      <c r="O112" s="504"/>
      <c r="P112" s="541"/>
      <c r="Q112" s="693"/>
    </row>
    <row r="113" spans="1:17">
      <c r="A113" s="637"/>
      <c r="B113" s="532"/>
      <c r="C113" s="812">
        <v>2</v>
      </c>
      <c r="D113" s="504"/>
      <c r="E113" s="504"/>
      <c r="F113" s="504">
        <v>9.31</v>
      </c>
      <c r="G113" s="541"/>
      <c r="H113" s="541"/>
      <c r="I113" s="504"/>
      <c r="J113" s="502"/>
      <c r="K113" s="502"/>
      <c r="L113" s="502"/>
      <c r="M113" s="504"/>
      <c r="N113" s="504"/>
      <c r="O113" s="504"/>
      <c r="P113" s="541"/>
      <c r="Q113" s="693"/>
    </row>
    <row r="114" spans="1:17">
      <c r="A114" s="637"/>
      <c r="B114" s="532"/>
      <c r="C114" s="813"/>
      <c r="D114" s="504"/>
      <c r="E114" s="504"/>
      <c r="F114" s="504">
        <v>9.4499999999999993</v>
      </c>
      <c r="G114" s="541"/>
      <c r="H114" s="541"/>
      <c r="I114" s="504"/>
      <c r="J114" s="502"/>
      <c r="K114" s="502"/>
      <c r="L114" s="502"/>
      <c r="M114" s="504"/>
      <c r="N114" s="504"/>
      <c r="O114" s="504"/>
      <c r="P114" s="541"/>
      <c r="Q114" s="693"/>
    </row>
    <row r="115" spans="1:17">
      <c r="A115" s="637"/>
      <c r="B115" s="532"/>
      <c r="C115" s="734">
        <v>2</v>
      </c>
      <c r="D115" s="504"/>
      <c r="E115" s="504"/>
      <c r="F115" s="504"/>
      <c r="G115" s="541"/>
      <c r="H115" s="541"/>
      <c r="I115" s="504"/>
      <c r="J115" s="502"/>
      <c r="K115" s="502"/>
      <c r="L115" s="502"/>
      <c r="M115" s="504"/>
      <c r="N115" s="504">
        <v>9.1199999999999992</v>
      </c>
      <c r="O115" s="504"/>
      <c r="P115" s="541"/>
      <c r="Q115" s="693"/>
    </row>
    <row r="116" spans="1:17">
      <c r="A116" s="637"/>
      <c r="B116" s="532"/>
      <c r="C116" s="739">
        <v>9</v>
      </c>
      <c r="D116" s="504"/>
      <c r="E116" s="504"/>
      <c r="F116" s="504"/>
      <c r="G116" s="541"/>
      <c r="H116" s="541"/>
      <c r="I116" s="504">
        <v>8.23</v>
      </c>
      <c r="J116" s="502"/>
      <c r="K116" s="502"/>
      <c r="L116" s="502"/>
      <c r="M116" s="504"/>
      <c r="N116" s="504"/>
      <c r="O116" s="504"/>
      <c r="P116" s="541"/>
      <c r="Q116" s="693"/>
    </row>
    <row r="117" spans="1:17">
      <c r="A117" s="637"/>
      <c r="B117" s="532"/>
      <c r="C117" s="739">
        <v>22</v>
      </c>
      <c r="D117" s="504"/>
      <c r="E117" s="504"/>
      <c r="F117" s="504"/>
      <c r="G117" s="541"/>
      <c r="H117" s="541"/>
      <c r="I117" s="504"/>
      <c r="J117" s="502"/>
      <c r="K117" s="502"/>
      <c r="L117" s="502"/>
      <c r="M117" s="531">
        <v>7.3</v>
      </c>
      <c r="N117" s="504"/>
      <c r="O117" s="504"/>
      <c r="P117" s="541"/>
      <c r="Q117" s="693"/>
    </row>
    <row r="118" spans="1:17">
      <c r="A118" s="135" t="s">
        <v>0</v>
      </c>
      <c r="B118" s="151" t="s">
        <v>2</v>
      </c>
      <c r="C118" s="137" t="s">
        <v>3</v>
      </c>
      <c r="D118" s="137" t="s">
        <v>137</v>
      </c>
      <c r="E118" s="137" t="s">
        <v>622</v>
      </c>
      <c r="F118" s="137" t="s">
        <v>661</v>
      </c>
      <c r="G118" s="137" t="s">
        <v>138</v>
      </c>
      <c r="H118" s="137" t="s">
        <v>150</v>
      </c>
      <c r="I118" s="137" t="s">
        <v>147</v>
      </c>
      <c r="J118" s="137" t="s">
        <v>141</v>
      </c>
      <c r="K118" s="137" t="s">
        <v>131</v>
      </c>
      <c r="L118" s="137" t="s">
        <v>161</v>
      </c>
      <c r="M118" s="137" t="s">
        <v>162</v>
      </c>
      <c r="N118" s="137" t="s">
        <v>149</v>
      </c>
      <c r="O118" s="137" t="s">
        <v>152</v>
      </c>
      <c r="P118" s="137" t="s">
        <v>129</v>
      </c>
      <c r="Q118" s="137" t="s">
        <v>336</v>
      </c>
    </row>
  </sheetData>
  <mergeCells count="23">
    <mergeCell ref="C40:C41"/>
    <mergeCell ref="C79:C80"/>
    <mergeCell ref="C98:C99"/>
    <mergeCell ref="C61:C62"/>
    <mergeCell ref="C63:C64"/>
    <mergeCell ref="C49:C50"/>
    <mergeCell ref="C51:C52"/>
    <mergeCell ref="A1:Q2"/>
    <mergeCell ref="C5:C6"/>
    <mergeCell ref="C7:C8"/>
    <mergeCell ref="C9:C10"/>
    <mergeCell ref="C15:C16"/>
    <mergeCell ref="C17:C18"/>
    <mergeCell ref="C19:C20"/>
    <mergeCell ref="C27:C28"/>
    <mergeCell ref="C29:C30"/>
    <mergeCell ref="C107:C108"/>
    <mergeCell ref="C111:C112"/>
    <mergeCell ref="C113:C114"/>
    <mergeCell ref="C85:C86"/>
    <mergeCell ref="C87:C88"/>
    <mergeCell ref="C89:C90"/>
    <mergeCell ref="C38:C39"/>
  </mergeCells>
  <hyperlinks>
    <hyperlink ref="B5" r:id="rId1"/>
    <hyperlink ref="B15" r:id="rId2"/>
    <hyperlink ref="B27" r:id="rId3"/>
    <hyperlink ref="B38" r:id="rId4"/>
    <hyperlink ref="B49" r:id="rId5"/>
    <hyperlink ref="B59" r:id="rId6"/>
    <hyperlink ref="B61" r:id="rId7"/>
    <hyperlink ref="B79" r:id="rId8"/>
    <hyperlink ref="B71" r:id="rId9"/>
    <hyperlink ref="B85" r:id="rId10" display="Niederurnen"/>
    <hyperlink ref="B96" r:id="rId11"/>
    <hyperlink ref="B107" r:id="rId12" display="Niederurnen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329"/>
  <sheetViews>
    <sheetView topLeftCell="A289" workbookViewId="0">
      <selection activeCell="U320" sqref="U320"/>
    </sheetView>
  </sheetViews>
  <sheetFormatPr baseColWidth="10" defaultRowHeight="12.75"/>
  <cols>
    <col min="1" max="1" width="5.42578125" bestFit="1" customWidth="1"/>
    <col min="2" max="2" width="15.140625" style="10" bestFit="1" customWidth="1"/>
    <col min="3" max="3" width="5.5703125" style="12" bestFit="1" customWidth="1"/>
    <col min="4" max="4" width="6" bestFit="1" customWidth="1"/>
    <col min="5" max="5" width="5.5703125" bestFit="1" customWidth="1"/>
    <col min="6" max="6" width="5.5703125" customWidth="1"/>
    <col min="7" max="7" width="6" style="176" bestFit="1" customWidth="1"/>
    <col min="8" max="8" width="6" customWidth="1"/>
    <col min="9" max="12" width="6" bestFit="1" customWidth="1"/>
    <col min="13" max="13" width="6.5703125" bestFit="1" customWidth="1"/>
    <col min="14" max="14" width="6" bestFit="1" customWidth="1"/>
    <col min="15" max="15" width="5.5703125" bestFit="1" customWidth="1"/>
    <col min="16" max="16" width="7.140625" bestFit="1" customWidth="1"/>
    <col min="17" max="17" width="5" bestFit="1" customWidth="1"/>
    <col min="18" max="18" width="5.5703125" bestFit="1" customWidth="1"/>
    <col min="19" max="19" width="5" bestFit="1" customWidth="1"/>
    <col min="20" max="20" width="9" customWidth="1"/>
  </cols>
  <sheetData>
    <row r="1" spans="1:20">
      <c r="A1" s="818" t="s">
        <v>416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31"/>
    </row>
    <row r="2" spans="1:20" ht="13.5" thickBot="1">
      <c r="A2" s="820"/>
      <c r="B2" s="821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32"/>
    </row>
    <row r="3" spans="1:20">
      <c r="A3" s="492"/>
      <c r="B3" s="493"/>
      <c r="C3" s="388"/>
      <c r="D3" s="528"/>
      <c r="E3" s="528"/>
      <c r="F3" s="528"/>
      <c r="G3" s="399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35"/>
    </row>
    <row r="4" spans="1:20">
      <c r="A4" s="391" t="s">
        <v>0</v>
      </c>
      <c r="B4" s="518" t="s">
        <v>2</v>
      </c>
      <c r="C4" s="126" t="s">
        <v>3</v>
      </c>
      <c r="D4" s="126" t="s">
        <v>138</v>
      </c>
      <c r="E4" s="126" t="s">
        <v>150</v>
      </c>
      <c r="F4" s="502"/>
      <c r="G4" s="502"/>
      <c r="H4" s="49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95"/>
    </row>
    <row r="5" spans="1:20">
      <c r="A5" s="391">
        <v>1980</v>
      </c>
      <c r="B5" s="575" t="s">
        <v>29</v>
      </c>
      <c r="C5" s="129">
        <v>2</v>
      </c>
      <c r="D5" s="126"/>
      <c r="E5" s="130">
        <v>28.6</v>
      </c>
      <c r="F5" s="502"/>
      <c r="G5" s="502"/>
      <c r="H5" s="49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95"/>
    </row>
    <row r="6" spans="1:20">
      <c r="A6" s="392"/>
      <c r="B6" s="519"/>
      <c r="C6" s="138">
        <v>2</v>
      </c>
      <c r="D6" s="133">
        <v>29.32</v>
      </c>
      <c r="E6" s="133"/>
      <c r="F6" s="502"/>
      <c r="G6" s="502"/>
      <c r="H6" s="49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95"/>
    </row>
    <row r="7" spans="1:20">
      <c r="A7" s="391" t="s">
        <v>0</v>
      </c>
      <c r="B7" s="518" t="s">
        <v>2</v>
      </c>
      <c r="C7" s="126" t="s">
        <v>3</v>
      </c>
      <c r="D7" s="126" t="s">
        <v>138</v>
      </c>
      <c r="E7" s="126" t="s">
        <v>150</v>
      </c>
      <c r="F7" s="502"/>
      <c r="G7" s="502"/>
      <c r="H7" s="49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95"/>
    </row>
    <row r="8" spans="1:20">
      <c r="A8" s="391">
        <v>1981</v>
      </c>
      <c r="B8" s="575" t="s">
        <v>29</v>
      </c>
      <c r="C8" s="136">
        <v>3</v>
      </c>
      <c r="D8" s="126"/>
      <c r="E8" s="130">
        <v>28.98</v>
      </c>
      <c r="F8" s="502"/>
      <c r="G8" s="502"/>
      <c r="H8" s="49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95"/>
    </row>
    <row r="9" spans="1:20">
      <c r="A9" s="392"/>
      <c r="B9" s="519"/>
      <c r="C9" s="136">
        <v>3</v>
      </c>
      <c r="D9" s="133">
        <v>29.46</v>
      </c>
      <c r="E9" s="133"/>
      <c r="F9" s="502"/>
      <c r="G9" s="502"/>
      <c r="H9" s="49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95"/>
    </row>
    <row r="10" spans="1:20">
      <c r="A10" s="135" t="s">
        <v>0</v>
      </c>
      <c r="B10" s="151" t="s">
        <v>2</v>
      </c>
      <c r="C10" s="126" t="s">
        <v>3</v>
      </c>
      <c r="D10" s="137"/>
      <c r="E10" s="137"/>
      <c r="F10" s="502"/>
      <c r="G10" s="502"/>
      <c r="H10" s="49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95"/>
    </row>
    <row r="11" spans="1:20">
      <c r="A11" s="394">
        <v>1982</v>
      </c>
      <c r="B11" s="576" t="s">
        <v>91</v>
      </c>
      <c r="C11" s="833" t="s">
        <v>578</v>
      </c>
      <c r="D11" s="834"/>
      <c r="E11" s="835"/>
      <c r="F11" s="502"/>
      <c r="G11" s="502"/>
      <c r="H11" s="49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95"/>
    </row>
    <row r="12" spans="1:20">
      <c r="A12" s="391" t="s">
        <v>0</v>
      </c>
      <c r="B12" s="518" t="s">
        <v>2</v>
      </c>
      <c r="C12" s="126" t="s">
        <v>3</v>
      </c>
      <c r="D12" s="126" t="s">
        <v>138</v>
      </c>
      <c r="E12" s="126" t="s">
        <v>150</v>
      </c>
      <c r="F12" s="502"/>
      <c r="G12" s="502"/>
      <c r="H12" s="49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95"/>
    </row>
    <row r="13" spans="1:20">
      <c r="A13" s="391">
        <v>1983</v>
      </c>
      <c r="B13" s="575" t="s">
        <v>86</v>
      </c>
      <c r="C13" s="138">
        <v>2</v>
      </c>
      <c r="D13" s="126"/>
      <c r="E13" s="130">
        <v>28.4</v>
      </c>
      <c r="F13" s="502"/>
      <c r="G13" s="502"/>
      <c r="H13" s="49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95"/>
    </row>
    <row r="14" spans="1:20">
      <c r="A14" s="392"/>
      <c r="B14" s="519"/>
      <c r="C14" s="136">
        <v>3</v>
      </c>
      <c r="D14" s="133">
        <v>28.62</v>
      </c>
      <c r="E14" s="133"/>
      <c r="F14" s="502"/>
      <c r="G14" s="502"/>
      <c r="H14" s="49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95"/>
    </row>
    <row r="15" spans="1:20">
      <c r="A15" s="391" t="s">
        <v>0</v>
      </c>
      <c r="B15" s="518" t="s">
        <v>2</v>
      </c>
      <c r="C15" s="126" t="s">
        <v>3</v>
      </c>
      <c r="D15" s="126" t="s">
        <v>138</v>
      </c>
      <c r="E15" s="126" t="s">
        <v>150</v>
      </c>
      <c r="F15" s="502"/>
      <c r="G15" s="502"/>
      <c r="H15" s="49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95"/>
    </row>
    <row r="16" spans="1:20">
      <c r="A16" s="393">
        <v>1984</v>
      </c>
      <c r="B16" s="577" t="s">
        <v>91</v>
      </c>
      <c r="C16" s="136">
        <v>3</v>
      </c>
      <c r="D16" s="137">
        <v>28.65</v>
      </c>
      <c r="E16" s="415"/>
      <c r="F16" s="502"/>
      <c r="G16" s="502"/>
      <c r="H16" s="49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95"/>
    </row>
    <row r="17" spans="1:20">
      <c r="A17" s="391" t="s">
        <v>0</v>
      </c>
      <c r="B17" s="518" t="s">
        <v>2</v>
      </c>
      <c r="C17" s="126" t="s">
        <v>3</v>
      </c>
      <c r="D17" s="126" t="s">
        <v>138</v>
      </c>
      <c r="E17" s="126" t="s">
        <v>150</v>
      </c>
      <c r="F17" s="502"/>
      <c r="G17" s="502"/>
      <c r="H17" s="49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95"/>
    </row>
    <row r="18" spans="1:20">
      <c r="A18" s="393">
        <v>1985</v>
      </c>
      <c r="B18" s="577" t="s">
        <v>24</v>
      </c>
      <c r="C18" s="138">
        <v>3</v>
      </c>
      <c r="D18" s="137">
        <v>29.16</v>
      </c>
      <c r="E18" s="415"/>
      <c r="F18" s="502"/>
      <c r="G18" s="502"/>
      <c r="H18" s="49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95"/>
    </row>
    <row r="19" spans="1:20">
      <c r="A19" s="391" t="s">
        <v>0</v>
      </c>
      <c r="B19" s="518" t="s">
        <v>2</v>
      </c>
      <c r="C19" s="126" t="s">
        <v>3</v>
      </c>
      <c r="D19" s="126" t="s">
        <v>138</v>
      </c>
      <c r="E19" s="126" t="s">
        <v>150</v>
      </c>
      <c r="F19" s="502"/>
      <c r="G19" s="502"/>
      <c r="H19" s="49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95"/>
    </row>
    <row r="20" spans="1:20">
      <c r="A20" s="393">
        <v>1986</v>
      </c>
      <c r="B20" s="577" t="s">
        <v>44</v>
      </c>
      <c r="C20" s="139">
        <v>1</v>
      </c>
      <c r="D20" s="140">
        <v>29.3</v>
      </c>
      <c r="E20" s="415"/>
      <c r="F20" s="502"/>
      <c r="G20" s="502"/>
      <c r="H20" s="49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95"/>
    </row>
    <row r="21" spans="1:20">
      <c r="A21" s="391" t="s">
        <v>0</v>
      </c>
      <c r="B21" s="518" t="s">
        <v>2</v>
      </c>
      <c r="C21" s="126" t="s">
        <v>3</v>
      </c>
      <c r="D21" s="126" t="s">
        <v>138</v>
      </c>
      <c r="E21" s="126" t="s">
        <v>150</v>
      </c>
      <c r="F21" s="502"/>
      <c r="G21" s="502"/>
      <c r="H21" s="49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95"/>
    </row>
    <row r="22" spans="1:20">
      <c r="A22" s="393">
        <v>1987</v>
      </c>
      <c r="B22" s="577" t="s">
        <v>98</v>
      </c>
      <c r="C22" s="138">
        <v>2</v>
      </c>
      <c r="D22" s="140">
        <v>29.6</v>
      </c>
      <c r="E22" s="415"/>
      <c r="F22" s="502"/>
      <c r="G22" s="502"/>
      <c r="H22" s="49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95"/>
    </row>
    <row r="23" spans="1:20">
      <c r="A23" s="391" t="s">
        <v>0</v>
      </c>
      <c r="B23" s="518" t="s">
        <v>2</v>
      </c>
      <c r="C23" s="126" t="s">
        <v>3</v>
      </c>
      <c r="D23" s="126" t="s">
        <v>138</v>
      </c>
      <c r="E23" s="126" t="s">
        <v>150</v>
      </c>
      <c r="F23" s="502"/>
      <c r="G23" s="502"/>
      <c r="H23" s="494"/>
      <c r="I23" s="126" t="s">
        <v>147</v>
      </c>
      <c r="J23" s="126" t="s">
        <v>141</v>
      </c>
      <c r="K23" s="126" t="s">
        <v>335</v>
      </c>
      <c r="L23" s="404"/>
      <c r="M23" s="404"/>
      <c r="N23" s="404"/>
      <c r="O23" s="494"/>
      <c r="P23" s="404"/>
      <c r="Q23" s="404"/>
      <c r="R23" s="404"/>
      <c r="S23" s="404"/>
      <c r="T23" s="495"/>
    </row>
    <row r="24" spans="1:20">
      <c r="A24" s="391">
        <v>1988</v>
      </c>
      <c r="B24" s="575" t="s">
        <v>83</v>
      </c>
      <c r="C24" s="138">
        <v>2</v>
      </c>
      <c r="D24" s="126">
        <v>29.59</v>
      </c>
      <c r="E24" s="126"/>
      <c r="F24" s="502"/>
      <c r="G24" s="502"/>
      <c r="H24" s="494"/>
      <c r="I24" s="126"/>
      <c r="J24" s="381"/>
      <c r="K24" s="126"/>
      <c r="L24" s="404"/>
      <c r="M24" s="404"/>
      <c r="N24" s="404"/>
      <c r="O24" s="494"/>
      <c r="P24" s="404"/>
      <c r="Q24" s="404"/>
      <c r="R24" s="404"/>
      <c r="S24" s="404"/>
      <c r="T24" s="495"/>
    </row>
    <row r="25" spans="1:20">
      <c r="A25" s="394"/>
      <c r="B25" s="520"/>
      <c r="C25" s="136">
        <v>3</v>
      </c>
      <c r="D25" s="127"/>
      <c r="E25" s="141">
        <v>28.65</v>
      </c>
      <c r="F25" s="502"/>
      <c r="G25" s="502"/>
      <c r="H25" s="494"/>
      <c r="I25" s="127"/>
      <c r="J25" s="383"/>
      <c r="K25" s="127"/>
      <c r="L25" s="404"/>
      <c r="M25" s="404"/>
      <c r="N25" s="404"/>
      <c r="O25" s="494"/>
      <c r="P25" s="404"/>
      <c r="Q25" s="404"/>
      <c r="R25" s="404"/>
      <c r="S25" s="404"/>
      <c r="T25" s="495"/>
    </row>
    <row r="26" spans="1:20">
      <c r="A26" s="394"/>
      <c r="B26" s="520"/>
      <c r="C26" s="137">
        <v>10</v>
      </c>
      <c r="D26" s="127"/>
      <c r="E26" s="127"/>
      <c r="F26" s="502"/>
      <c r="G26" s="502"/>
      <c r="H26" s="494"/>
      <c r="I26" s="127"/>
      <c r="J26" s="383"/>
      <c r="K26" s="141">
        <v>28</v>
      </c>
      <c r="L26" s="404"/>
      <c r="M26" s="404"/>
      <c r="N26" s="404"/>
      <c r="O26" s="494"/>
      <c r="P26" s="404"/>
      <c r="Q26" s="404"/>
      <c r="R26" s="404"/>
      <c r="S26" s="404"/>
      <c r="T26" s="495"/>
    </row>
    <row r="27" spans="1:20">
      <c r="A27" s="392"/>
      <c r="B27" s="519"/>
      <c r="C27" s="137">
        <v>11</v>
      </c>
      <c r="D27" s="133"/>
      <c r="E27" s="133"/>
      <c r="F27" s="502"/>
      <c r="G27" s="502"/>
      <c r="H27" s="494"/>
      <c r="I27" s="142">
        <v>27.8</v>
      </c>
      <c r="J27" s="382"/>
      <c r="K27" s="133"/>
      <c r="L27" s="404"/>
      <c r="M27" s="404"/>
      <c r="N27" s="404"/>
      <c r="O27" s="494"/>
      <c r="P27" s="404"/>
      <c r="Q27" s="404"/>
      <c r="R27" s="404"/>
      <c r="S27" s="404"/>
      <c r="T27" s="495"/>
    </row>
    <row r="28" spans="1:20">
      <c r="A28" s="391" t="s">
        <v>0</v>
      </c>
      <c r="B28" s="518" t="s">
        <v>2</v>
      </c>
      <c r="C28" s="126" t="s">
        <v>3</v>
      </c>
      <c r="D28" s="126" t="s">
        <v>138</v>
      </c>
      <c r="E28" s="126" t="s">
        <v>150</v>
      </c>
      <c r="F28" s="502"/>
      <c r="G28" s="502"/>
      <c r="H28" s="494"/>
      <c r="I28" s="126" t="s">
        <v>147</v>
      </c>
      <c r="J28" s="126" t="s">
        <v>141</v>
      </c>
      <c r="K28" s="126" t="s">
        <v>335</v>
      </c>
      <c r="L28" s="126" t="s">
        <v>131</v>
      </c>
      <c r="M28" s="404"/>
      <c r="N28" s="404"/>
      <c r="O28" s="494"/>
      <c r="P28" s="404"/>
      <c r="Q28" s="404"/>
      <c r="R28" s="404"/>
      <c r="S28" s="404"/>
      <c r="T28" s="495"/>
    </row>
    <row r="29" spans="1:20">
      <c r="A29" s="391">
        <v>1989</v>
      </c>
      <c r="B29" s="575" t="s">
        <v>6</v>
      </c>
      <c r="C29" s="139">
        <v>1</v>
      </c>
      <c r="D29" s="130">
        <v>29.6</v>
      </c>
      <c r="E29" s="126"/>
      <c r="F29" s="502"/>
      <c r="G29" s="502"/>
      <c r="H29" s="494"/>
      <c r="I29" s="126"/>
      <c r="J29" s="126"/>
      <c r="K29" s="381"/>
      <c r="L29" s="126"/>
      <c r="M29" s="404"/>
      <c r="N29" s="404"/>
      <c r="O29" s="494"/>
      <c r="P29" s="404"/>
      <c r="Q29" s="404"/>
      <c r="R29" s="404"/>
      <c r="S29" s="404"/>
      <c r="T29" s="495"/>
    </row>
    <row r="30" spans="1:20">
      <c r="A30" s="394"/>
      <c r="B30" s="520"/>
      <c r="C30" s="138">
        <v>2</v>
      </c>
      <c r="D30" s="127"/>
      <c r="E30" s="141">
        <v>28.57</v>
      </c>
      <c r="F30" s="502"/>
      <c r="G30" s="502"/>
      <c r="H30" s="494"/>
      <c r="I30" s="127"/>
      <c r="J30" s="127"/>
      <c r="K30" s="383"/>
      <c r="L30" s="127"/>
      <c r="M30" s="404"/>
      <c r="N30" s="404"/>
      <c r="O30" s="494"/>
      <c r="P30" s="404"/>
      <c r="Q30" s="404"/>
      <c r="R30" s="404"/>
      <c r="S30" s="404"/>
      <c r="T30" s="495"/>
    </row>
    <row r="31" spans="1:20">
      <c r="A31" s="394"/>
      <c r="B31" s="520"/>
      <c r="C31" s="137">
        <v>16</v>
      </c>
      <c r="D31" s="127"/>
      <c r="E31" s="127"/>
      <c r="F31" s="502"/>
      <c r="G31" s="502"/>
      <c r="H31" s="494"/>
      <c r="I31" s="127"/>
      <c r="J31" s="127">
        <v>24.66</v>
      </c>
      <c r="K31" s="383"/>
      <c r="L31" s="127"/>
      <c r="M31" s="404"/>
      <c r="N31" s="404"/>
      <c r="O31" s="494"/>
      <c r="P31" s="404"/>
      <c r="Q31" s="404"/>
      <c r="R31" s="404"/>
      <c r="S31" s="404"/>
      <c r="T31" s="495"/>
    </row>
    <row r="32" spans="1:20">
      <c r="A32" s="394"/>
      <c r="B32" s="520"/>
      <c r="C32" s="137">
        <v>4</v>
      </c>
      <c r="D32" s="127"/>
      <c r="E32" s="127"/>
      <c r="F32" s="502"/>
      <c r="G32" s="502"/>
      <c r="H32" s="494"/>
      <c r="I32" s="127"/>
      <c r="J32" s="127"/>
      <c r="K32" s="383"/>
      <c r="L32" s="127">
        <v>29.65</v>
      </c>
      <c r="M32" s="404"/>
      <c r="N32" s="404"/>
      <c r="O32" s="494"/>
      <c r="P32" s="404"/>
      <c r="Q32" s="404"/>
      <c r="R32" s="404"/>
      <c r="S32" s="404"/>
      <c r="T32" s="495"/>
    </row>
    <row r="33" spans="1:20">
      <c r="A33" s="392"/>
      <c r="B33" s="519"/>
      <c r="C33" s="137">
        <v>12</v>
      </c>
      <c r="D33" s="133"/>
      <c r="E33" s="133"/>
      <c r="F33" s="502"/>
      <c r="G33" s="502"/>
      <c r="H33" s="494"/>
      <c r="I33" s="142">
        <v>27.6</v>
      </c>
      <c r="J33" s="133"/>
      <c r="K33" s="382"/>
      <c r="L33" s="133"/>
      <c r="M33" s="404"/>
      <c r="N33" s="404"/>
      <c r="O33" s="494"/>
      <c r="P33" s="404"/>
      <c r="Q33" s="404"/>
      <c r="R33" s="404"/>
      <c r="S33" s="404"/>
      <c r="T33" s="495"/>
    </row>
    <row r="34" spans="1:20">
      <c r="A34" s="391" t="s">
        <v>0</v>
      </c>
      <c r="B34" s="518" t="s">
        <v>2</v>
      </c>
      <c r="C34" s="126" t="s">
        <v>3</v>
      </c>
      <c r="D34" s="126" t="s">
        <v>138</v>
      </c>
      <c r="E34" s="126" t="s">
        <v>150</v>
      </c>
      <c r="F34" s="502"/>
      <c r="G34" s="502"/>
      <c r="H34" s="494"/>
      <c r="I34" s="126" t="s">
        <v>147</v>
      </c>
      <c r="J34" s="126" t="s">
        <v>141</v>
      </c>
      <c r="K34" s="126" t="s">
        <v>335</v>
      </c>
      <c r="L34" s="126" t="s">
        <v>131</v>
      </c>
      <c r="M34" s="126" t="s">
        <v>161</v>
      </c>
      <c r="N34" s="404"/>
      <c r="O34" s="494"/>
      <c r="P34" s="404"/>
      <c r="Q34" s="404"/>
      <c r="R34" s="404"/>
      <c r="S34" s="404"/>
      <c r="T34" s="495"/>
    </row>
    <row r="35" spans="1:20">
      <c r="A35" s="391">
        <v>1990</v>
      </c>
      <c r="B35" s="575" t="s">
        <v>91</v>
      </c>
      <c r="C35" s="139">
        <v>1</v>
      </c>
      <c r="D35" s="126"/>
      <c r="E35" s="130">
        <v>29.15</v>
      </c>
      <c r="F35" s="502"/>
      <c r="G35" s="502"/>
      <c r="H35" s="494"/>
      <c r="I35" s="145"/>
      <c r="J35" s="386"/>
      <c r="K35" s="399"/>
      <c r="L35" s="400"/>
      <c r="M35" s="397"/>
      <c r="N35" s="404"/>
      <c r="O35" s="494"/>
      <c r="P35" s="404"/>
      <c r="Q35" s="404"/>
      <c r="R35" s="404"/>
      <c r="S35" s="404"/>
      <c r="T35" s="495"/>
    </row>
    <row r="36" spans="1:20">
      <c r="A36" s="394"/>
      <c r="B36" s="520"/>
      <c r="C36" s="139">
        <v>1</v>
      </c>
      <c r="D36" s="127">
        <v>29.78</v>
      </c>
      <c r="E36" s="127"/>
      <c r="F36" s="502"/>
      <c r="G36" s="502"/>
      <c r="H36" s="494"/>
      <c r="I36" s="146"/>
      <c r="J36" s="387"/>
      <c r="K36" s="398"/>
      <c r="L36" s="401"/>
      <c r="M36" s="148"/>
      <c r="N36" s="404"/>
      <c r="O36" s="494"/>
      <c r="P36" s="404"/>
      <c r="Q36" s="404"/>
      <c r="R36" s="404"/>
      <c r="S36" s="404"/>
      <c r="T36" s="495"/>
    </row>
    <row r="37" spans="1:20">
      <c r="A37" s="394"/>
      <c r="B37" s="520"/>
      <c r="C37" s="137">
        <v>11</v>
      </c>
      <c r="D37" s="127"/>
      <c r="E37" s="127"/>
      <c r="F37" s="502"/>
      <c r="G37" s="502"/>
      <c r="H37" s="494"/>
      <c r="I37" s="146"/>
      <c r="J37" s="387"/>
      <c r="K37" s="398"/>
      <c r="L37" s="401"/>
      <c r="M37" s="148">
        <v>27.66</v>
      </c>
      <c r="N37" s="404"/>
      <c r="O37" s="494"/>
      <c r="P37" s="404"/>
      <c r="Q37" s="404"/>
      <c r="R37" s="404"/>
      <c r="S37" s="404"/>
      <c r="T37" s="495"/>
    </row>
    <row r="38" spans="1:20">
      <c r="A38" s="392"/>
      <c r="B38" s="519"/>
      <c r="C38" s="137">
        <v>14</v>
      </c>
      <c r="D38" s="133"/>
      <c r="E38" s="133"/>
      <c r="F38" s="502"/>
      <c r="G38" s="502"/>
      <c r="H38" s="494"/>
      <c r="I38" s="396">
        <v>28</v>
      </c>
      <c r="J38" s="384"/>
      <c r="K38" s="402"/>
      <c r="L38" s="403"/>
      <c r="M38" s="149"/>
      <c r="N38" s="404"/>
      <c r="O38" s="494"/>
      <c r="P38" s="404"/>
      <c r="Q38" s="404"/>
      <c r="R38" s="404"/>
      <c r="S38" s="404"/>
      <c r="T38" s="495"/>
    </row>
    <row r="39" spans="1:20">
      <c r="A39" s="391" t="s">
        <v>0</v>
      </c>
      <c r="B39" s="518" t="s">
        <v>2</v>
      </c>
      <c r="C39" s="126" t="s">
        <v>3</v>
      </c>
      <c r="D39" s="126" t="s">
        <v>138</v>
      </c>
      <c r="E39" s="126" t="s">
        <v>150</v>
      </c>
      <c r="F39" s="502"/>
      <c r="G39" s="502"/>
      <c r="H39" s="494"/>
      <c r="I39" s="126" t="s">
        <v>147</v>
      </c>
      <c r="J39" s="127" t="s">
        <v>141</v>
      </c>
      <c r="K39" s="127" t="s">
        <v>335</v>
      </c>
      <c r="L39" s="127" t="s">
        <v>131</v>
      </c>
      <c r="M39" s="126" t="s">
        <v>161</v>
      </c>
      <c r="N39" s="404"/>
      <c r="O39" s="494"/>
      <c r="P39" s="404"/>
      <c r="Q39" s="404"/>
      <c r="R39" s="404"/>
      <c r="S39" s="404"/>
      <c r="T39" s="495"/>
    </row>
    <row r="40" spans="1:20">
      <c r="A40" s="391">
        <v>1991</v>
      </c>
      <c r="B40" s="575" t="s">
        <v>24</v>
      </c>
      <c r="C40" s="139">
        <v>1</v>
      </c>
      <c r="D40" s="126">
        <v>29.54</v>
      </c>
      <c r="E40" s="386"/>
      <c r="F40" s="502"/>
      <c r="G40" s="502"/>
      <c r="H40" s="494"/>
      <c r="I40" s="126"/>
      <c r="J40" s="381"/>
      <c r="K40" s="145"/>
      <c r="L40" s="386"/>
      <c r="M40" s="399"/>
      <c r="N40" s="404"/>
      <c r="O40" s="494"/>
      <c r="P40" s="404"/>
      <c r="Q40" s="404"/>
      <c r="R40" s="404"/>
      <c r="S40" s="404"/>
      <c r="T40" s="495"/>
    </row>
    <row r="41" spans="1:20">
      <c r="A41" s="394"/>
      <c r="B41" s="520"/>
      <c r="C41" s="137">
        <v>18</v>
      </c>
      <c r="D41" s="127"/>
      <c r="E41" s="387"/>
      <c r="F41" s="502"/>
      <c r="G41" s="502"/>
      <c r="H41" s="494"/>
      <c r="I41" s="127">
        <v>26.46</v>
      </c>
      <c r="J41" s="383"/>
      <c r="K41" s="146"/>
      <c r="L41" s="387"/>
      <c r="M41" s="398"/>
      <c r="N41" s="404"/>
      <c r="O41" s="494"/>
      <c r="P41" s="404"/>
      <c r="Q41" s="404"/>
      <c r="R41" s="404"/>
      <c r="S41" s="404"/>
      <c r="T41" s="495"/>
    </row>
    <row r="42" spans="1:20">
      <c r="A42" s="394"/>
      <c r="B42" s="520"/>
      <c r="C42" s="137">
        <v>15</v>
      </c>
      <c r="D42" s="133"/>
      <c r="E42" s="384"/>
      <c r="F42" s="502"/>
      <c r="G42" s="502"/>
      <c r="H42" s="494"/>
      <c r="I42" s="133"/>
      <c r="J42" s="382"/>
      <c r="K42" s="144">
        <v>28.05</v>
      </c>
      <c r="L42" s="384"/>
      <c r="M42" s="402"/>
      <c r="N42" s="404"/>
      <c r="O42" s="494"/>
      <c r="P42" s="404"/>
      <c r="Q42" s="404"/>
      <c r="R42" s="404"/>
      <c r="S42" s="404"/>
      <c r="T42" s="495"/>
    </row>
    <row r="43" spans="1:20">
      <c r="A43" s="391" t="s">
        <v>0</v>
      </c>
      <c r="B43" s="518" t="s">
        <v>2</v>
      </c>
      <c r="C43" s="126" t="s">
        <v>3</v>
      </c>
      <c r="D43" s="126" t="s">
        <v>138</v>
      </c>
      <c r="E43" s="126" t="s">
        <v>150</v>
      </c>
      <c r="F43" s="502"/>
      <c r="G43" s="502"/>
      <c r="H43" s="494"/>
      <c r="I43" s="126" t="s">
        <v>147</v>
      </c>
      <c r="J43" s="126" t="s">
        <v>141</v>
      </c>
      <c r="K43" s="126" t="s">
        <v>335</v>
      </c>
      <c r="L43" s="127" t="s">
        <v>131</v>
      </c>
      <c r="M43" s="127" t="s">
        <v>161</v>
      </c>
      <c r="N43" s="404"/>
      <c r="O43" s="494"/>
      <c r="P43" s="404"/>
      <c r="Q43" s="404"/>
      <c r="R43" s="404"/>
      <c r="S43" s="404"/>
      <c r="T43" s="495"/>
    </row>
    <row r="44" spans="1:20">
      <c r="A44" s="391">
        <v>1992</v>
      </c>
      <c r="B44" s="575" t="s">
        <v>62</v>
      </c>
      <c r="C44" s="139">
        <v>1</v>
      </c>
      <c r="D44" s="126">
        <v>29.47</v>
      </c>
      <c r="E44" s="126"/>
      <c r="F44" s="502"/>
      <c r="G44" s="502"/>
      <c r="H44" s="494"/>
      <c r="I44" s="126"/>
      <c r="J44" s="145"/>
      <c r="K44" s="386"/>
      <c r="L44" s="400"/>
      <c r="M44" s="397"/>
      <c r="N44" s="404"/>
      <c r="O44" s="494"/>
      <c r="P44" s="404"/>
      <c r="Q44" s="404"/>
      <c r="R44" s="404"/>
      <c r="S44" s="404"/>
      <c r="T44" s="495"/>
    </row>
    <row r="45" spans="1:20">
      <c r="A45" s="394"/>
      <c r="B45" s="520"/>
      <c r="C45" s="138">
        <v>2</v>
      </c>
      <c r="D45" s="127"/>
      <c r="E45" s="141">
        <v>28.1</v>
      </c>
      <c r="F45" s="502"/>
      <c r="G45" s="502"/>
      <c r="H45" s="494"/>
      <c r="I45" s="127"/>
      <c r="J45" s="146"/>
      <c r="K45" s="387"/>
      <c r="L45" s="401"/>
      <c r="M45" s="148"/>
      <c r="N45" s="404"/>
      <c r="O45" s="494"/>
      <c r="P45" s="404"/>
      <c r="Q45" s="404"/>
      <c r="R45" s="404"/>
      <c r="S45" s="404"/>
      <c r="T45" s="495"/>
    </row>
    <row r="46" spans="1:20">
      <c r="A46" s="394"/>
      <c r="B46" s="520"/>
      <c r="C46" s="137">
        <v>15</v>
      </c>
      <c r="D46" s="127"/>
      <c r="E46" s="127"/>
      <c r="F46" s="502"/>
      <c r="G46" s="502"/>
      <c r="H46" s="494"/>
      <c r="I46" s="127"/>
      <c r="J46" s="147">
        <v>28.1</v>
      </c>
      <c r="K46" s="387"/>
      <c r="L46" s="401"/>
      <c r="M46" s="148"/>
      <c r="N46" s="404"/>
      <c r="O46" s="494"/>
      <c r="P46" s="404"/>
      <c r="Q46" s="404"/>
      <c r="R46" s="404"/>
      <c r="S46" s="404"/>
      <c r="T46" s="495"/>
    </row>
    <row r="47" spans="1:20">
      <c r="A47" s="394"/>
      <c r="B47" s="520"/>
      <c r="C47" s="137">
        <v>6</v>
      </c>
      <c r="D47" s="127"/>
      <c r="E47" s="127"/>
      <c r="F47" s="502"/>
      <c r="G47" s="502"/>
      <c r="H47" s="494"/>
      <c r="I47" s="127"/>
      <c r="J47" s="146"/>
      <c r="K47" s="387"/>
      <c r="L47" s="401"/>
      <c r="M47" s="163">
        <v>28.8</v>
      </c>
      <c r="N47" s="404"/>
      <c r="O47" s="494"/>
      <c r="P47" s="404"/>
      <c r="Q47" s="404"/>
      <c r="R47" s="404"/>
      <c r="S47" s="404"/>
      <c r="T47" s="495"/>
    </row>
    <row r="48" spans="1:20">
      <c r="A48" s="392"/>
      <c r="B48" s="519"/>
      <c r="C48" s="137">
        <v>18</v>
      </c>
      <c r="D48" s="133"/>
      <c r="E48" s="133"/>
      <c r="F48" s="502"/>
      <c r="G48" s="502"/>
      <c r="H48" s="494"/>
      <c r="I48" s="133">
        <v>27.15</v>
      </c>
      <c r="J48" s="144"/>
      <c r="K48" s="384"/>
      <c r="L48" s="403"/>
      <c r="M48" s="149"/>
      <c r="N48" s="404"/>
      <c r="O48" s="494"/>
      <c r="P48" s="404"/>
      <c r="Q48" s="404"/>
      <c r="R48" s="404"/>
      <c r="S48" s="404"/>
      <c r="T48" s="495"/>
    </row>
    <row r="49" spans="1:20">
      <c r="A49" s="391" t="s">
        <v>0</v>
      </c>
      <c r="B49" s="518" t="s">
        <v>2</v>
      </c>
      <c r="C49" s="126" t="s">
        <v>3</v>
      </c>
      <c r="D49" s="126" t="s">
        <v>138</v>
      </c>
      <c r="E49" s="126" t="s">
        <v>150</v>
      </c>
      <c r="F49" s="502"/>
      <c r="G49" s="502"/>
      <c r="H49" s="494"/>
      <c r="I49" s="126" t="s">
        <v>147</v>
      </c>
      <c r="J49" s="126" t="s">
        <v>141</v>
      </c>
      <c r="K49" s="127" t="s">
        <v>335</v>
      </c>
      <c r="L49" s="127" t="s">
        <v>131</v>
      </c>
      <c r="M49" s="126" t="s">
        <v>161</v>
      </c>
      <c r="N49" s="126" t="s">
        <v>324</v>
      </c>
      <c r="O49" s="494"/>
      <c r="P49" s="404"/>
      <c r="Q49" s="404"/>
      <c r="R49" s="404"/>
      <c r="S49" s="404"/>
      <c r="T49" s="495"/>
    </row>
    <row r="50" spans="1:20">
      <c r="A50" s="391">
        <v>1993</v>
      </c>
      <c r="B50" s="575" t="s">
        <v>44</v>
      </c>
      <c r="C50" s="139">
        <v>1</v>
      </c>
      <c r="D50" s="126"/>
      <c r="E50" s="130">
        <v>29.35</v>
      </c>
      <c r="F50" s="502"/>
      <c r="G50" s="502"/>
      <c r="H50" s="494"/>
      <c r="I50" s="145"/>
      <c r="J50" s="386"/>
      <c r="K50" s="400"/>
      <c r="L50" s="397"/>
      <c r="M50" s="381"/>
      <c r="N50" s="131"/>
      <c r="O50" s="494"/>
      <c r="P50" s="404"/>
      <c r="Q50" s="404"/>
      <c r="R50" s="404"/>
      <c r="S50" s="404"/>
      <c r="T50" s="495"/>
    </row>
    <row r="51" spans="1:20">
      <c r="A51" s="394"/>
      <c r="B51" s="520"/>
      <c r="C51" s="137">
        <v>8</v>
      </c>
      <c r="D51" s="127"/>
      <c r="E51" s="127"/>
      <c r="F51" s="502"/>
      <c r="G51" s="502"/>
      <c r="H51" s="494"/>
      <c r="I51" s="146"/>
      <c r="J51" s="387"/>
      <c r="K51" s="401"/>
      <c r="L51" s="148"/>
      <c r="M51" s="383"/>
      <c r="N51" s="143">
        <v>28.7</v>
      </c>
      <c r="O51" s="494"/>
      <c r="P51" s="404"/>
      <c r="Q51" s="404"/>
      <c r="R51" s="404"/>
      <c r="S51" s="404"/>
      <c r="T51" s="495"/>
    </row>
    <row r="52" spans="1:20">
      <c r="A52" s="394"/>
      <c r="B52" s="520"/>
      <c r="C52" s="136">
        <v>3</v>
      </c>
      <c r="D52" s="127"/>
      <c r="E52" s="127"/>
      <c r="F52" s="502"/>
      <c r="G52" s="502"/>
      <c r="H52" s="494"/>
      <c r="I52" s="146"/>
      <c r="J52" s="387"/>
      <c r="K52" s="401"/>
      <c r="L52" s="163">
        <v>30</v>
      </c>
      <c r="M52" s="383"/>
      <c r="N52" s="128"/>
      <c r="O52" s="494"/>
      <c r="P52" s="404"/>
      <c r="Q52" s="404"/>
      <c r="R52" s="404"/>
      <c r="S52" s="404"/>
      <c r="T52" s="495"/>
    </row>
    <row r="53" spans="1:20">
      <c r="A53" s="394"/>
      <c r="B53" s="520"/>
      <c r="C53" s="137">
        <v>13</v>
      </c>
      <c r="D53" s="127"/>
      <c r="E53" s="127"/>
      <c r="F53" s="502"/>
      <c r="G53" s="502"/>
      <c r="H53" s="494"/>
      <c r="I53" s="146"/>
      <c r="J53" s="387"/>
      <c r="K53" s="401"/>
      <c r="L53" s="163">
        <v>28.61</v>
      </c>
      <c r="M53" s="383"/>
      <c r="N53" s="128"/>
      <c r="O53" s="494"/>
      <c r="P53" s="404"/>
      <c r="Q53" s="404"/>
      <c r="R53" s="404"/>
      <c r="S53" s="404"/>
      <c r="T53" s="495"/>
    </row>
    <row r="54" spans="1:20">
      <c r="A54" s="394"/>
      <c r="B54" s="520"/>
      <c r="C54" s="139">
        <v>1</v>
      </c>
      <c r="D54" s="127">
        <v>29.69</v>
      </c>
      <c r="E54" s="127"/>
      <c r="F54" s="502"/>
      <c r="G54" s="502"/>
      <c r="H54" s="494"/>
      <c r="I54" s="146"/>
      <c r="J54" s="387"/>
      <c r="K54" s="401"/>
      <c r="L54" s="148"/>
      <c r="M54" s="383"/>
      <c r="N54" s="128"/>
      <c r="O54" s="494"/>
      <c r="P54" s="404"/>
      <c r="Q54" s="404"/>
      <c r="R54" s="404"/>
      <c r="S54" s="404"/>
      <c r="T54" s="495"/>
    </row>
    <row r="55" spans="1:20">
      <c r="A55" s="392"/>
      <c r="B55" s="519"/>
      <c r="C55" s="137">
        <v>14</v>
      </c>
      <c r="D55" s="133"/>
      <c r="E55" s="133"/>
      <c r="F55" s="502"/>
      <c r="G55" s="502"/>
      <c r="H55" s="494"/>
      <c r="I55" s="144">
        <v>28.28</v>
      </c>
      <c r="J55" s="384"/>
      <c r="K55" s="403"/>
      <c r="L55" s="149"/>
      <c r="M55" s="382"/>
      <c r="N55" s="134"/>
      <c r="O55" s="494"/>
      <c r="P55" s="404"/>
      <c r="Q55" s="404"/>
      <c r="R55" s="404"/>
      <c r="S55" s="404"/>
      <c r="T55" s="495"/>
    </row>
    <row r="56" spans="1:20">
      <c r="A56" s="391" t="s">
        <v>0</v>
      </c>
      <c r="B56" s="518" t="s">
        <v>2</v>
      </c>
      <c r="C56" s="126" t="s">
        <v>3</v>
      </c>
      <c r="D56" s="126" t="s">
        <v>138</v>
      </c>
      <c r="E56" s="126" t="s">
        <v>150</v>
      </c>
      <c r="F56" s="502"/>
      <c r="G56" s="502"/>
      <c r="H56" s="494"/>
      <c r="I56" s="126" t="s">
        <v>147</v>
      </c>
      <c r="J56" s="127" t="s">
        <v>141</v>
      </c>
      <c r="K56" s="127" t="s">
        <v>335</v>
      </c>
      <c r="L56" s="126" t="s">
        <v>131</v>
      </c>
      <c r="M56" s="126" t="s">
        <v>161</v>
      </c>
      <c r="N56" s="126" t="s">
        <v>324</v>
      </c>
      <c r="O56" s="126" t="s">
        <v>162</v>
      </c>
      <c r="P56" s="126" t="s">
        <v>149</v>
      </c>
      <c r="Q56" s="404"/>
      <c r="R56" s="404"/>
      <c r="S56" s="404"/>
      <c r="T56" s="495"/>
    </row>
    <row r="57" spans="1:20">
      <c r="A57" s="391">
        <v>1994</v>
      </c>
      <c r="B57" s="575" t="s">
        <v>98</v>
      </c>
      <c r="C57" s="139">
        <v>1</v>
      </c>
      <c r="D57" s="126">
        <v>29.42</v>
      </c>
      <c r="E57" s="126"/>
      <c r="F57" s="502"/>
      <c r="G57" s="502"/>
      <c r="H57" s="494"/>
      <c r="I57" s="145"/>
      <c r="J57" s="386"/>
      <c r="K57" s="399"/>
      <c r="L57" s="399"/>
      <c r="M57" s="399"/>
      <c r="N57" s="405"/>
      <c r="O57" s="397"/>
      <c r="P57" s="126"/>
      <c r="Q57" s="404"/>
      <c r="R57" s="404"/>
      <c r="S57" s="404"/>
      <c r="T57" s="495"/>
    </row>
    <row r="58" spans="1:20">
      <c r="A58" s="394"/>
      <c r="B58" s="520"/>
      <c r="C58" s="139">
        <v>1</v>
      </c>
      <c r="D58" s="127"/>
      <c r="E58" s="141">
        <v>29.37</v>
      </c>
      <c r="F58" s="502"/>
      <c r="G58" s="502"/>
      <c r="H58" s="494"/>
      <c r="I58" s="146"/>
      <c r="J58" s="387"/>
      <c r="K58" s="398"/>
      <c r="L58" s="398"/>
      <c r="M58" s="398"/>
      <c r="N58" s="406"/>
      <c r="O58" s="148"/>
      <c r="P58" s="127"/>
      <c r="Q58" s="404"/>
      <c r="R58" s="404"/>
      <c r="S58" s="404"/>
      <c r="T58" s="495"/>
    </row>
    <row r="59" spans="1:20">
      <c r="A59" s="394"/>
      <c r="B59" s="520"/>
      <c r="C59" s="137">
        <v>13</v>
      </c>
      <c r="D59" s="127"/>
      <c r="E59" s="127"/>
      <c r="F59" s="502"/>
      <c r="G59" s="502"/>
      <c r="H59" s="494"/>
      <c r="I59" s="146"/>
      <c r="J59" s="387"/>
      <c r="K59" s="398"/>
      <c r="L59" s="398"/>
      <c r="M59" s="398"/>
      <c r="N59" s="406"/>
      <c r="O59" s="148">
        <v>8.07</v>
      </c>
      <c r="P59" s="127"/>
      <c r="Q59" s="404"/>
      <c r="R59" s="404"/>
      <c r="S59" s="404"/>
      <c r="T59" s="495"/>
    </row>
    <row r="60" spans="1:20">
      <c r="A60" s="394"/>
      <c r="B60" s="520"/>
      <c r="C60" s="137">
        <v>9</v>
      </c>
      <c r="D60" s="127"/>
      <c r="E60" s="127"/>
      <c r="F60" s="502"/>
      <c r="G60" s="502"/>
      <c r="H60" s="494"/>
      <c r="I60" s="146">
        <v>28.75</v>
      </c>
      <c r="J60" s="387"/>
      <c r="K60" s="398"/>
      <c r="L60" s="398"/>
      <c r="M60" s="398"/>
      <c r="N60" s="406"/>
      <c r="O60" s="148"/>
      <c r="P60" s="127"/>
      <c r="Q60" s="404"/>
      <c r="R60" s="404"/>
      <c r="S60" s="404"/>
      <c r="T60" s="495"/>
    </row>
    <row r="61" spans="1:20">
      <c r="A61" s="392"/>
      <c r="B61" s="519"/>
      <c r="C61" s="137">
        <v>13</v>
      </c>
      <c r="D61" s="133"/>
      <c r="E61" s="133"/>
      <c r="F61" s="502"/>
      <c r="G61" s="502"/>
      <c r="H61" s="494"/>
      <c r="I61" s="144"/>
      <c r="J61" s="384"/>
      <c r="K61" s="402"/>
      <c r="L61" s="402"/>
      <c r="M61" s="402"/>
      <c r="N61" s="407"/>
      <c r="O61" s="149"/>
      <c r="P61" s="133">
        <v>7.35</v>
      </c>
      <c r="Q61" s="404"/>
      <c r="R61" s="404"/>
      <c r="S61" s="404"/>
      <c r="T61" s="495"/>
    </row>
    <row r="62" spans="1:20">
      <c r="A62" s="391" t="s">
        <v>0</v>
      </c>
      <c r="B62" s="518" t="s">
        <v>2</v>
      </c>
      <c r="C62" s="126" t="s">
        <v>3</v>
      </c>
      <c r="D62" s="126" t="s">
        <v>138</v>
      </c>
      <c r="E62" s="126" t="s">
        <v>150</v>
      </c>
      <c r="F62" s="502"/>
      <c r="G62" s="502"/>
      <c r="H62" s="494"/>
      <c r="I62" s="126" t="s">
        <v>147</v>
      </c>
      <c r="J62" s="127" t="s">
        <v>141</v>
      </c>
      <c r="K62" s="127" t="s">
        <v>335</v>
      </c>
      <c r="L62" s="127" t="s">
        <v>131</v>
      </c>
      <c r="M62" s="127" t="s">
        <v>161</v>
      </c>
      <c r="N62" s="127" t="s">
        <v>324</v>
      </c>
      <c r="O62" s="126" t="s">
        <v>162</v>
      </c>
      <c r="P62" s="126" t="s">
        <v>149</v>
      </c>
      <c r="Q62" s="404"/>
      <c r="R62" s="404"/>
      <c r="S62" s="404"/>
      <c r="T62" s="495"/>
    </row>
    <row r="63" spans="1:20">
      <c r="A63" s="391">
        <v>1995</v>
      </c>
      <c r="B63" s="575" t="s">
        <v>83</v>
      </c>
      <c r="C63" s="138">
        <v>2</v>
      </c>
      <c r="D63" s="126">
        <v>29.54</v>
      </c>
      <c r="E63" s="126"/>
      <c r="F63" s="502"/>
      <c r="G63" s="502"/>
      <c r="H63" s="494"/>
      <c r="I63" s="126"/>
      <c r="J63" s="126"/>
      <c r="K63" s="145"/>
      <c r="L63" s="386"/>
      <c r="M63" s="399"/>
      <c r="N63" s="408"/>
      <c r="O63" s="399"/>
      <c r="P63" s="399"/>
      <c r="Q63" s="404"/>
      <c r="R63" s="404"/>
      <c r="S63" s="404"/>
      <c r="T63" s="495"/>
    </row>
    <row r="64" spans="1:20">
      <c r="A64" s="394"/>
      <c r="B64" s="520"/>
      <c r="C64" s="139">
        <v>1</v>
      </c>
      <c r="D64" s="127"/>
      <c r="E64" s="141">
        <v>28.99</v>
      </c>
      <c r="F64" s="502"/>
      <c r="G64" s="502"/>
      <c r="H64" s="494"/>
      <c r="I64" s="127"/>
      <c r="J64" s="127"/>
      <c r="K64" s="146"/>
      <c r="L64" s="387"/>
      <c r="M64" s="398"/>
      <c r="N64" s="404"/>
      <c r="O64" s="398"/>
      <c r="P64" s="398"/>
      <c r="Q64" s="404"/>
      <c r="R64" s="404"/>
      <c r="S64" s="404"/>
      <c r="T64" s="495"/>
    </row>
    <row r="65" spans="1:20">
      <c r="A65" s="394"/>
      <c r="B65" s="520"/>
      <c r="C65" s="137">
        <v>17</v>
      </c>
      <c r="D65" s="127"/>
      <c r="E65" s="127"/>
      <c r="F65" s="502"/>
      <c r="G65" s="502"/>
      <c r="H65" s="494"/>
      <c r="I65" s="127"/>
      <c r="J65" s="127"/>
      <c r="K65" s="146">
        <v>27.89</v>
      </c>
      <c r="L65" s="387"/>
      <c r="M65" s="398"/>
      <c r="N65" s="404"/>
      <c r="O65" s="398"/>
      <c r="P65" s="398"/>
      <c r="Q65" s="404"/>
      <c r="R65" s="404"/>
      <c r="S65" s="404"/>
      <c r="T65" s="495"/>
    </row>
    <row r="66" spans="1:20">
      <c r="A66" s="394"/>
      <c r="B66" s="520"/>
      <c r="C66" s="137">
        <v>15</v>
      </c>
      <c r="D66" s="127"/>
      <c r="E66" s="127"/>
      <c r="F66" s="502"/>
      <c r="G66" s="502"/>
      <c r="H66" s="494"/>
      <c r="I66" s="127"/>
      <c r="J66" s="127">
        <v>28.08</v>
      </c>
      <c r="K66" s="146"/>
      <c r="L66" s="387"/>
      <c r="M66" s="398"/>
      <c r="N66" s="404"/>
      <c r="O66" s="398"/>
      <c r="P66" s="398"/>
      <c r="Q66" s="404"/>
      <c r="R66" s="404"/>
      <c r="S66" s="404"/>
      <c r="T66" s="495"/>
    </row>
    <row r="67" spans="1:20">
      <c r="A67" s="392"/>
      <c r="B67" s="519"/>
      <c r="C67" s="137">
        <v>14</v>
      </c>
      <c r="D67" s="133"/>
      <c r="E67" s="133"/>
      <c r="F67" s="502"/>
      <c r="G67" s="502"/>
      <c r="H67" s="494"/>
      <c r="I67" s="133">
        <v>28.08</v>
      </c>
      <c r="J67" s="133"/>
      <c r="K67" s="144"/>
      <c r="L67" s="384"/>
      <c r="M67" s="402"/>
      <c r="N67" s="409"/>
      <c r="O67" s="402"/>
      <c r="P67" s="402"/>
      <c r="Q67" s="404"/>
      <c r="R67" s="404"/>
      <c r="S67" s="404"/>
      <c r="T67" s="495"/>
    </row>
    <row r="68" spans="1:20">
      <c r="A68" s="391" t="s">
        <v>0</v>
      </c>
      <c r="B68" s="518" t="s">
        <v>2</v>
      </c>
      <c r="C68" s="126" t="s">
        <v>3</v>
      </c>
      <c r="D68" s="126" t="s">
        <v>138</v>
      </c>
      <c r="E68" s="126" t="s">
        <v>150</v>
      </c>
      <c r="F68" s="502"/>
      <c r="G68" s="502"/>
      <c r="H68" s="494"/>
      <c r="I68" s="126" t="s">
        <v>147</v>
      </c>
      <c r="J68" s="126" t="s">
        <v>141</v>
      </c>
      <c r="K68" s="126" t="s">
        <v>335</v>
      </c>
      <c r="L68" s="127" t="s">
        <v>131</v>
      </c>
      <c r="M68" s="127" t="s">
        <v>161</v>
      </c>
      <c r="N68" s="127" t="s">
        <v>324</v>
      </c>
      <c r="O68" s="127" t="s">
        <v>162</v>
      </c>
      <c r="P68" s="127" t="s">
        <v>149</v>
      </c>
      <c r="Q68" s="404"/>
      <c r="R68" s="404"/>
      <c r="S68" s="404"/>
      <c r="T68" s="495"/>
    </row>
    <row r="69" spans="1:20">
      <c r="A69" s="391">
        <v>1996</v>
      </c>
      <c r="B69" s="575" t="s">
        <v>24</v>
      </c>
      <c r="C69" s="139">
        <v>1</v>
      </c>
      <c r="D69" s="126">
        <v>29.48</v>
      </c>
      <c r="E69" s="126"/>
      <c r="F69" s="502"/>
      <c r="G69" s="502"/>
      <c r="H69" s="494"/>
      <c r="I69" s="145"/>
      <c r="J69" s="386"/>
      <c r="K69" s="400"/>
      <c r="L69" s="397"/>
      <c r="M69" s="145"/>
      <c r="N69" s="388"/>
      <c r="O69" s="399"/>
      <c r="P69" s="399"/>
      <c r="Q69" s="404"/>
      <c r="R69" s="404"/>
      <c r="S69" s="404"/>
      <c r="T69" s="495"/>
    </row>
    <row r="70" spans="1:20">
      <c r="A70" s="394"/>
      <c r="B70" s="520"/>
      <c r="C70" s="138">
        <v>2</v>
      </c>
      <c r="D70" s="127"/>
      <c r="E70" s="141">
        <v>28.86</v>
      </c>
      <c r="F70" s="502"/>
      <c r="G70" s="502"/>
      <c r="H70" s="494"/>
      <c r="I70" s="146"/>
      <c r="J70" s="387"/>
      <c r="K70" s="401"/>
      <c r="L70" s="148"/>
      <c r="M70" s="146"/>
      <c r="N70" s="389"/>
      <c r="O70" s="398"/>
      <c r="P70" s="398"/>
      <c r="Q70" s="404"/>
      <c r="R70" s="404"/>
      <c r="S70" s="404"/>
      <c r="T70" s="495"/>
    </row>
    <row r="71" spans="1:20">
      <c r="A71" s="394"/>
      <c r="B71" s="520"/>
      <c r="C71" s="137">
        <v>6</v>
      </c>
      <c r="D71" s="127"/>
      <c r="E71" s="127"/>
      <c r="F71" s="502"/>
      <c r="G71" s="502"/>
      <c r="H71" s="494"/>
      <c r="I71" s="146"/>
      <c r="J71" s="387"/>
      <c r="K71" s="401"/>
      <c r="L71" s="148"/>
      <c r="M71" s="146">
        <v>28.97</v>
      </c>
      <c r="N71" s="389"/>
      <c r="O71" s="398"/>
      <c r="P71" s="398"/>
      <c r="Q71" s="404"/>
      <c r="R71" s="404"/>
      <c r="S71" s="404"/>
      <c r="T71" s="495"/>
    </row>
    <row r="72" spans="1:20">
      <c r="A72" s="394"/>
      <c r="B72" s="520"/>
      <c r="C72" s="138">
        <v>2</v>
      </c>
      <c r="D72" s="127"/>
      <c r="E72" s="127"/>
      <c r="F72" s="502"/>
      <c r="G72" s="502"/>
      <c r="H72" s="494"/>
      <c r="I72" s="146"/>
      <c r="J72" s="387"/>
      <c r="K72" s="401"/>
      <c r="L72" s="148">
        <v>29.52</v>
      </c>
      <c r="M72" s="146"/>
      <c r="N72" s="389"/>
      <c r="O72" s="398"/>
      <c r="P72" s="398"/>
      <c r="Q72" s="404"/>
      <c r="R72" s="404"/>
      <c r="S72" s="404"/>
      <c r="T72" s="495"/>
    </row>
    <row r="73" spans="1:20">
      <c r="A73" s="392"/>
      <c r="B73" s="519"/>
      <c r="C73" s="137">
        <v>14</v>
      </c>
      <c r="D73" s="133"/>
      <c r="E73" s="133"/>
      <c r="F73" s="502"/>
      <c r="G73" s="502"/>
      <c r="H73" s="494"/>
      <c r="I73" s="396">
        <v>28</v>
      </c>
      <c r="J73" s="384"/>
      <c r="K73" s="403"/>
      <c r="L73" s="149"/>
      <c r="M73" s="144"/>
      <c r="N73" s="385"/>
      <c r="O73" s="402"/>
      <c r="P73" s="402"/>
      <c r="Q73" s="404"/>
      <c r="R73" s="404"/>
      <c r="S73" s="404"/>
      <c r="T73" s="495"/>
    </row>
    <row r="74" spans="1:20">
      <c r="A74" s="391" t="s">
        <v>0</v>
      </c>
      <c r="B74" s="518" t="s">
        <v>2</v>
      </c>
      <c r="C74" s="126" t="s">
        <v>3</v>
      </c>
      <c r="D74" s="126" t="s">
        <v>138</v>
      </c>
      <c r="E74" s="126" t="s">
        <v>150</v>
      </c>
      <c r="F74" s="502"/>
      <c r="G74" s="502"/>
      <c r="H74" s="494"/>
      <c r="I74" s="126" t="s">
        <v>147</v>
      </c>
      <c r="J74" s="127" t="s">
        <v>141</v>
      </c>
      <c r="K74" s="127" t="s">
        <v>335</v>
      </c>
      <c r="L74" s="126" t="s">
        <v>131</v>
      </c>
      <c r="M74" s="126" t="s">
        <v>161</v>
      </c>
      <c r="N74" s="127" t="s">
        <v>324</v>
      </c>
      <c r="O74" s="127" t="s">
        <v>162</v>
      </c>
      <c r="P74" s="127" t="s">
        <v>149</v>
      </c>
      <c r="Q74" s="137" t="s">
        <v>152</v>
      </c>
      <c r="R74" s="404"/>
      <c r="S74" s="404"/>
      <c r="T74" s="495"/>
    </row>
    <row r="75" spans="1:20">
      <c r="A75" s="391">
        <v>1997</v>
      </c>
      <c r="B75" s="575" t="s">
        <v>111</v>
      </c>
      <c r="C75" s="136">
        <v>3</v>
      </c>
      <c r="D75" s="126">
        <v>9.34</v>
      </c>
      <c r="E75" s="126"/>
      <c r="F75" s="502"/>
      <c r="G75" s="502"/>
      <c r="H75" s="494"/>
      <c r="I75" s="126"/>
      <c r="J75" s="381"/>
      <c r="K75" s="145"/>
      <c r="L75" s="386"/>
      <c r="M75" s="399"/>
      <c r="N75" s="408"/>
      <c r="O75" s="399"/>
      <c r="P75" s="400"/>
      <c r="Q75" s="397"/>
      <c r="R75" s="404"/>
      <c r="S75" s="404"/>
      <c r="T75" s="495"/>
    </row>
    <row r="76" spans="1:20">
      <c r="A76" s="394"/>
      <c r="B76" s="520"/>
      <c r="C76" s="136">
        <v>3</v>
      </c>
      <c r="D76" s="127"/>
      <c r="E76" s="127">
        <v>8.44</v>
      </c>
      <c r="F76" s="502"/>
      <c r="G76" s="502"/>
      <c r="H76" s="494"/>
      <c r="I76" s="127"/>
      <c r="J76" s="383"/>
      <c r="K76" s="146"/>
      <c r="L76" s="387"/>
      <c r="M76" s="398"/>
      <c r="N76" s="404"/>
      <c r="O76" s="398"/>
      <c r="P76" s="401"/>
      <c r="Q76" s="148"/>
      <c r="R76" s="404"/>
      <c r="S76" s="404"/>
      <c r="T76" s="495"/>
    </row>
    <row r="77" spans="1:20">
      <c r="A77" s="394"/>
      <c r="B77" s="520"/>
      <c r="C77" s="137">
        <v>7</v>
      </c>
      <c r="D77" s="127"/>
      <c r="E77" s="127"/>
      <c r="F77" s="502"/>
      <c r="G77" s="502"/>
      <c r="H77" s="494"/>
      <c r="I77" s="127"/>
      <c r="J77" s="383"/>
      <c r="K77" s="146"/>
      <c r="L77" s="387"/>
      <c r="M77" s="398"/>
      <c r="N77" s="404"/>
      <c r="O77" s="398"/>
      <c r="P77" s="401"/>
      <c r="Q77" s="148">
        <v>8.73</v>
      </c>
      <c r="R77" s="404"/>
      <c r="S77" s="404"/>
      <c r="T77" s="495"/>
    </row>
    <row r="78" spans="1:20">
      <c r="A78" s="394"/>
      <c r="B78" s="520"/>
      <c r="C78" s="137">
        <v>15</v>
      </c>
      <c r="D78" s="127"/>
      <c r="E78" s="127"/>
      <c r="F78" s="502"/>
      <c r="G78" s="502"/>
      <c r="H78" s="494"/>
      <c r="I78" s="127"/>
      <c r="J78" s="383"/>
      <c r="K78" s="146">
        <v>7.07</v>
      </c>
      <c r="L78" s="387"/>
      <c r="M78" s="398"/>
      <c r="N78" s="404"/>
      <c r="O78" s="398"/>
      <c r="P78" s="401"/>
      <c r="Q78" s="148"/>
      <c r="R78" s="404"/>
      <c r="S78" s="404"/>
      <c r="T78" s="495"/>
    </row>
    <row r="79" spans="1:20">
      <c r="A79" s="392"/>
      <c r="B79" s="519"/>
      <c r="C79" s="137">
        <v>12</v>
      </c>
      <c r="D79" s="133"/>
      <c r="E79" s="133"/>
      <c r="F79" s="502"/>
      <c r="G79" s="502"/>
      <c r="H79" s="494"/>
      <c r="I79" s="133">
        <v>8.18</v>
      </c>
      <c r="J79" s="382"/>
      <c r="K79" s="144"/>
      <c r="L79" s="384"/>
      <c r="M79" s="402"/>
      <c r="N79" s="409"/>
      <c r="O79" s="402"/>
      <c r="P79" s="403"/>
      <c r="Q79" s="149"/>
      <c r="R79" s="404"/>
      <c r="S79" s="404"/>
      <c r="T79" s="495"/>
    </row>
    <row r="80" spans="1:20">
      <c r="A80" s="391" t="s">
        <v>0</v>
      </c>
      <c r="B80" s="518" t="s">
        <v>2</v>
      </c>
      <c r="C80" s="126" t="s">
        <v>3</v>
      </c>
      <c r="D80" s="126" t="s">
        <v>138</v>
      </c>
      <c r="E80" s="126" t="s">
        <v>150</v>
      </c>
      <c r="F80" s="502"/>
      <c r="G80" s="502"/>
      <c r="H80" s="494"/>
      <c r="I80" s="126" t="s">
        <v>147</v>
      </c>
      <c r="J80" s="126" t="s">
        <v>141</v>
      </c>
      <c r="K80" s="126" t="s">
        <v>335</v>
      </c>
      <c r="L80" s="127" t="s">
        <v>131</v>
      </c>
      <c r="M80" s="127" t="s">
        <v>161</v>
      </c>
      <c r="N80" s="127" t="s">
        <v>324</v>
      </c>
      <c r="O80" s="127" t="s">
        <v>162</v>
      </c>
      <c r="P80" s="127" t="s">
        <v>149</v>
      </c>
      <c r="Q80" s="126" t="s">
        <v>152</v>
      </c>
      <c r="R80" s="404"/>
      <c r="S80" s="404"/>
      <c r="T80" s="495"/>
    </row>
    <row r="81" spans="1:20">
      <c r="A81" s="391">
        <v>1998</v>
      </c>
      <c r="B81" s="575" t="s">
        <v>24</v>
      </c>
      <c r="C81" s="137">
        <v>7</v>
      </c>
      <c r="D81" s="126"/>
      <c r="E81" s="126"/>
      <c r="F81" s="502"/>
      <c r="G81" s="502"/>
      <c r="H81" s="494"/>
      <c r="I81" s="126"/>
      <c r="J81" s="381"/>
      <c r="K81" s="145">
        <v>7.14</v>
      </c>
      <c r="L81" s="386"/>
      <c r="M81" s="399"/>
      <c r="N81" s="408"/>
      <c r="O81" s="400"/>
      <c r="P81" s="397"/>
      <c r="Q81" s="386"/>
      <c r="R81" s="404"/>
      <c r="S81" s="404"/>
      <c r="T81" s="495"/>
    </row>
    <row r="82" spans="1:20">
      <c r="A82" s="394"/>
      <c r="B82" s="520"/>
      <c r="C82" s="138">
        <v>2</v>
      </c>
      <c r="D82" s="127"/>
      <c r="E82" s="127">
        <v>8.9700000000000006</v>
      </c>
      <c r="F82" s="502"/>
      <c r="G82" s="502"/>
      <c r="H82" s="494"/>
      <c r="I82" s="127"/>
      <c r="J82" s="383"/>
      <c r="K82" s="146"/>
      <c r="L82" s="387"/>
      <c r="M82" s="398"/>
      <c r="N82" s="404"/>
      <c r="O82" s="401"/>
      <c r="P82" s="148"/>
      <c r="Q82" s="387"/>
      <c r="R82" s="404"/>
      <c r="S82" s="404"/>
      <c r="T82" s="495"/>
    </row>
    <row r="83" spans="1:20">
      <c r="A83" s="394"/>
      <c r="B83" s="520"/>
      <c r="C83" s="137">
        <v>10</v>
      </c>
      <c r="D83" s="127"/>
      <c r="E83" s="127"/>
      <c r="F83" s="502"/>
      <c r="G83" s="502"/>
      <c r="H83" s="494"/>
      <c r="I83" s="127"/>
      <c r="J83" s="383"/>
      <c r="K83" s="146"/>
      <c r="L83" s="387"/>
      <c r="M83" s="398"/>
      <c r="N83" s="404"/>
      <c r="O83" s="401"/>
      <c r="P83" s="148">
        <v>8.7100000000000009</v>
      </c>
      <c r="Q83" s="387"/>
      <c r="R83" s="404"/>
      <c r="S83" s="404"/>
      <c r="T83" s="495"/>
    </row>
    <row r="84" spans="1:20">
      <c r="A84" s="394"/>
      <c r="B84" s="520"/>
      <c r="C84" s="138">
        <v>2</v>
      </c>
      <c r="D84" s="127">
        <v>9.35</v>
      </c>
      <c r="E84" s="127"/>
      <c r="F84" s="502"/>
      <c r="G84" s="502"/>
      <c r="H84" s="494"/>
      <c r="I84" s="127"/>
      <c r="J84" s="383"/>
      <c r="K84" s="146"/>
      <c r="L84" s="387"/>
      <c r="M84" s="398"/>
      <c r="N84" s="404"/>
      <c r="O84" s="401"/>
      <c r="P84" s="148"/>
      <c r="Q84" s="387"/>
      <c r="R84" s="404"/>
      <c r="S84" s="404"/>
      <c r="T84" s="495"/>
    </row>
    <row r="85" spans="1:20">
      <c r="A85" s="392"/>
      <c r="B85" s="519"/>
      <c r="C85" s="137">
        <v>13</v>
      </c>
      <c r="D85" s="133"/>
      <c r="E85" s="133"/>
      <c r="F85" s="502"/>
      <c r="G85" s="502"/>
      <c r="H85" s="494"/>
      <c r="I85" s="133">
        <v>8.25</v>
      </c>
      <c r="J85" s="382"/>
      <c r="K85" s="144"/>
      <c r="L85" s="384"/>
      <c r="M85" s="402"/>
      <c r="N85" s="409"/>
      <c r="O85" s="403"/>
      <c r="P85" s="149"/>
      <c r="Q85" s="384"/>
      <c r="R85" s="404"/>
      <c r="S85" s="404"/>
      <c r="T85" s="495"/>
    </row>
    <row r="86" spans="1:20">
      <c r="A86" s="391" t="s">
        <v>0</v>
      </c>
      <c r="B86" s="518" t="s">
        <v>2</v>
      </c>
      <c r="C86" s="126" t="s">
        <v>3</v>
      </c>
      <c r="D86" s="126" t="s">
        <v>138</v>
      </c>
      <c r="E86" s="126" t="s">
        <v>150</v>
      </c>
      <c r="F86" s="502"/>
      <c r="G86" s="502"/>
      <c r="H86" s="494"/>
      <c r="I86" s="126" t="s">
        <v>147</v>
      </c>
      <c r="J86" s="126" t="s">
        <v>141</v>
      </c>
      <c r="K86" s="126" t="s">
        <v>335</v>
      </c>
      <c r="L86" s="127" t="s">
        <v>131</v>
      </c>
      <c r="M86" s="127" t="s">
        <v>161</v>
      </c>
      <c r="N86" s="127" t="s">
        <v>324</v>
      </c>
      <c r="O86" s="127" t="s">
        <v>162</v>
      </c>
      <c r="P86" s="126" t="s">
        <v>149</v>
      </c>
      <c r="Q86" s="145" t="s">
        <v>152</v>
      </c>
      <c r="R86" s="137" t="s">
        <v>129</v>
      </c>
      <c r="S86" s="404"/>
      <c r="T86" s="495"/>
    </row>
    <row r="87" spans="1:20">
      <c r="A87" s="391">
        <v>1999</v>
      </c>
      <c r="B87" s="575" t="s">
        <v>6</v>
      </c>
      <c r="C87" s="138">
        <v>2</v>
      </c>
      <c r="D87" s="126"/>
      <c r="E87" s="126"/>
      <c r="F87" s="502"/>
      <c r="G87" s="502"/>
      <c r="H87" s="494"/>
      <c r="I87" s="126"/>
      <c r="J87" s="126"/>
      <c r="K87" s="381"/>
      <c r="L87" s="145"/>
      <c r="M87" s="386"/>
      <c r="N87" s="408"/>
      <c r="O87" s="400"/>
      <c r="P87" s="397"/>
      <c r="Q87" s="381"/>
      <c r="R87" s="664">
        <v>8.9600000000000009</v>
      </c>
      <c r="S87" s="404"/>
      <c r="T87" s="495"/>
    </row>
    <row r="88" spans="1:20">
      <c r="A88" s="394"/>
      <c r="B88" s="520"/>
      <c r="C88" s="137">
        <v>15</v>
      </c>
      <c r="D88" s="127"/>
      <c r="E88" s="127"/>
      <c r="F88" s="502"/>
      <c r="G88" s="502"/>
      <c r="H88" s="494"/>
      <c r="I88" s="127"/>
      <c r="J88" s="127"/>
      <c r="K88" s="383"/>
      <c r="L88" s="146"/>
      <c r="M88" s="387"/>
      <c r="N88" s="404"/>
      <c r="O88" s="401"/>
      <c r="P88" s="163">
        <v>7</v>
      </c>
      <c r="Q88" s="383"/>
      <c r="R88" s="127"/>
      <c r="S88" s="404"/>
      <c r="T88" s="495"/>
    </row>
    <row r="89" spans="1:20">
      <c r="A89" s="394"/>
      <c r="B89" s="520"/>
      <c r="C89" s="138">
        <v>2</v>
      </c>
      <c r="D89" s="127"/>
      <c r="E89" s="127"/>
      <c r="F89" s="502"/>
      <c r="G89" s="502"/>
      <c r="H89" s="494"/>
      <c r="I89" s="127"/>
      <c r="J89" s="127"/>
      <c r="K89" s="383"/>
      <c r="L89" s="659">
        <v>8.9700000000000006</v>
      </c>
      <c r="M89" s="387"/>
      <c r="N89" s="404"/>
      <c r="O89" s="401"/>
      <c r="P89" s="148"/>
      <c r="Q89" s="383"/>
      <c r="R89" s="127"/>
      <c r="S89" s="404"/>
      <c r="T89" s="495"/>
    </row>
    <row r="90" spans="1:20">
      <c r="A90" s="394"/>
      <c r="B90" s="520"/>
      <c r="C90" s="137">
        <v>8</v>
      </c>
      <c r="D90" s="127"/>
      <c r="E90" s="127"/>
      <c r="F90" s="502"/>
      <c r="G90" s="502"/>
      <c r="H90" s="494"/>
      <c r="I90" s="127"/>
      <c r="J90" s="127">
        <v>7.08</v>
      </c>
      <c r="K90" s="383"/>
      <c r="L90" s="146"/>
      <c r="M90" s="387"/>
      <c r="N90" s="404"/>
      <c r="O90" s="401"/>
      <c r="P90" s="148"/>
      <c r="Q90" s="383"/>
      <c r="R90" s="127"/>
      <c r="S90" s="404"/>
      <c r="T90" s="495"/>
    </row>
    <row r="91" spans="1:20">
      <c r="A91" s="394"/>
      <c r="B91" s="520"/>
      <c r="C91" s="139">
        <v>1</v>
      </c>
      <c r="D91" s="127"/>
      <c r="E91" s="656">
        <v>9.1999999999999993</v>
      </c>
      <c r="F91" s="502"/>
      <c r="G91" s="502"/>
      <c r="H91" s="494"/>
      <c r="I91" s="127"/>
      <c r="J91" s="127"/>
      <c r="K91" s="383"/>
      <c r="L91" s="146"/>
      <c r="M91" s="387"/>
      <c r="N91" s="404"/>
      <c r="O91" s="401"/>
      <c r="P91" s="148"/>
      <c r="Q91" s="383"/>
      <c r="R91" s="127"/>
      <c r="S91" s="404"/>
      <c r="T91" s="495"/>
    </row>
    <row r="92" spans="1:20">
      <c r="A92" s="394"/>
      <c r="B92" s="520"/>
      <c r="C92" s="139">
        <v>1</v>
      </c>
      <c r="D92" s="127">
        <v>9.34</v>
      </c>
      <c r="E92" s="127"/>
      <c r="F92" s="502"/>
      <c r="G92" s="502"/>
      <c r="H92" s="494"/>
      <c r="I92" s="127"/>
      <c r="J92" s="127"/>
      <c r="K92" s="383"/>
      <c r="L92" s="146"/>
      <c r="M92" s="387"/>
      <c r="N92" s="404"/>
      <c r="O92" s="401"/>
      <c r="P92" s="148"/>
      <c r="Q92" s="383"/>
      <c r="R92" s="127"/>
      <c r="S92" s="404"/>
      <c r="T92" s="495"/>
    </row>
    <row r="93" spans="1:20">
      <c r="A93" s="394"/>
      <c r="B93" s="520"/>
      <c r="C93" s="137">
        <v>8</v>
      </c>
      <c r="D93" s="127"/>
      <c r="E93" s="127"/>
      <c r="F93" s="502"/>
      <c r="G93" s="502"/>
      <c r="H93" s="494"/>
      <c r="I93" s="127">
        <v>8.65</v>
      </c>
      <c r="J93" s="127"/>
      <c r="K93" s="383"/>
      <c r="L93" s="146"/>
      <c r="M93" s="387"/>
      <c r="N93" s="404"/>
      <c r="O93" s="401"/>
      <c r="P93" s="148"/>
      <c r="Q93" s="383"/>
      <c r="R93" s="127"/>
      <c r="S93" s="404"/>
      <c r="T93" s="495"/>
    </row>
    <row r="94" spans="1:20">
      <c r="A94" s="392"/>
      <c r="B94" s="519"/>
      <c r="C94" s="137">
        <v>13</v>
      </c>
      <c r="D94" s="133"/>
      <c r="E94" s="133"/>
      <c r="F94" s="502"/>
      <c r="G94" s="502"/>
      <c r="H94" s="494"/>
      <c r="I94" s="133">
        <v>7.86</v>
      </c>
      <c r="J94" s="133"/>
      <c r="K94" s="382"/>
      <c r="L94" s="144"/>
      <c r="M94" s="384"/>
      <c r="N94" s="409"/>
      <c r="O94" s="403"/>
      <c r="P94" s="149"/>
      <c r="Q94" s="382"/>
      <c r="R94" s="133"/>
      <c r="S94" s="404"/>
      <c r="T94" s="495"/>
    </row>
    <row r="95" spans="1:20">
      <c r="A95" s="391" t="s">
        <v>0</v>
      </c>
      <c r="B95" s="518" t="s">
        <v>2</v>
      </c>
      <c r="C95" s="126" t="s">
        <v>3</v>
      </c>
      <c r="D95" s="126" t="s">
        <v>138</v>
      </c>
      <c r="E95" s="126" t="s">
        <v>150</v>
      </c>
      <c r="F95" s="502"/>
      <c r="G95" s="502"/>
      <c r="H95" s="494"/>
      <c r="I95" s="126" t="s">
        <v>147</v>
      </c>
      <c r="J95" s="126" t="s">
        <v>141</v>
      </c>
      <c r="K95" s="126" t="s">
        <v>335</v>
      </c>
      <c r="L95" s="126" t="s">
        <v>131</v>
      </c>
      <c r="M95" s="127" t="s">
        <v>161</v>
      </c>
      <c r="N95" s="127" t="s">
        <v>324</v>
      </c>
      <c r="O95" s="127" t="s">
        <v>162</v>
      </c>
      <c r="P95" s="126" t="s">
        <v>149</v>
      </c>
      <c r="Q95" s="126" t="s">
        <v>152</v>
      </c>
      <c r="R95" s="126" t="s">
        <v>129</v>
      </c>
      <c r="S95" s="126" t="s">
        <v>143</v>
      </c>
      <c r="T95" s="496"/>
    </row>
    <row r="96" spans="1:20">
      <c r="A96" s="391">
        <v>2000</v>
      </c>
      <c r="B96" s="575" t="s">
        <v>113</v>
      </c>
      <c r="C96" s="136">
        <v>3</v>
      </c>
      <c r="D96" s="126"/>
      <c r="E96" s="126">
        <v>9.02</v>
      </c>
      <c r="F96" s="502"/>
      <c r="G96" s="502"/>
      <c r="H96" s="494"/>
      <c r="I96" s="126"/>
      <c r="J96" s="381"/>
      <c r="K96" s="145"/>
      <c r="L96" s="386"/>
      <c r="M96" s="399"/>
      <c r="N96" s="408"/>
      <c r="O96" s="399"/>
      <c r="P96" s="399"/>
      <c r="Q96" s="399"/>
      <c r="R96" s="400"/>
      <c r="S96" s="397"/>
      <c r="T96" s="496"/>
    </row>
    <row r="97" spans="1:20">
      <c r="A97" s="394"/>
      <c r="B97" s="520"/>
      <c r="C97" s="139">
        <v>1</v>
      </c>
      <c r="D97" s="127">
        <v>9.5500000000000007</v>
      </c>
      <c r="E97" s="127"/>
      <c r="F97" s="502"/>
      <c r="G97" s="502"/>
      <c r="H97" s="494"/>
      <c r="I97" s="127"/>
      <c r="J97" s="383"/>
      <c r="K97" s="146"/>
      <c r="L97" s="387"/>
      <c r="M97" s="398"/>
      <c r="N97" s="404"/>
      <c r="O97" s="398"/>
      <c r="P97" s="398"/>
      <c r="Q97" s="398"/>
      <c r="R97" s="401"/>
      <c r="S97" s="148"/>
      <c r="T97" s="496"/>
    </row>
    <row r="98" spans="1:20">
      <c r="A98" s="394"/>
      <c r="B98" s="520"/>
      <c r="C98" s="137">
        <v>14</v>
      </c>
      <c r="D98" s="127"/>
      <c r="E98" s="127"/>
      <c r="F98" s="502"/>
      <c r="G98" s="502"/>
      <c r="H98" s="494"/>
      <c r="I98" s="127"/>
      <c r="J98" s="383"/>
      <c r="K98" s="146">
        <v>7.31</v>
      </c>
      <c r="L98" s="387"/>
      <c r="M98" s="398"/>
      <c r="N98" s="404"/>
      <c r="O98" s="398"/>
      <c r="P98" s="398"/>
      <c r="Q98" s="398"/>
      <c r="R98" s="401"/>
      <c r="S98" s="148"/>
      <c r="T98" s="496"/>
    </row>
    <row r="99" spans="1:20">
      <c r="A99" s="394"/>
      <c r="B99" s="520"/>
      <c r="C99" s="137">
        <v>10</v>
      </c>
      <c r="D99" s="127"/>
      <c r="E99" s="127"/>
      <c r="F99" s="502"/>
      <c r="G99" s="502"/>
      <c r="H99" s="494"/>
      <c r="I99" s="127"/>
      <c r="J99" s="383"/>
      <c r="K99" s="146"/>
      <c r="L99" s="387"/>
      <c r="M99" s="398"/>
      <c r="N99" s="404"/>
      <c r="O99" s="398"/>
      <c r="P99" s="398"/>
      <c r="Q99" s="398"/>
      <c r="R99" s="401"/>
      <c r="S99" s="665">
        <v>6.75</v>
      </c>
      <c r="T99" s="496"/>
    </row>
    <row r="100" spans="1:20">
      <c r="A100" s="394"/>
      <c r="B100" s="520"/>
      <c r="C100" s="137">
        <v>5</v>
      </c>
      <c r="D100" s="127"/>
      <c r="E100" s="127"/>
      <c r="F100" s="502"/>
      <c r="G100" s="502"/>
      <c r="H100" s="494"/>
      <c r="I100" s="127"/>
      <c r="J100" s="383"/>
      <c r="K100" s="146">
        <v>6.99</v>
      </c>
      <c r="L100" s="387"/>
      <c r="M100" s="398"/>
      <c r="N100" s="404"/>
      <c r="O100" s="398"/>
      <c r="P100" s="398"/>
      <c r="Q100" s="398"/>
      <c r="R100" s="401"/>
      <c r="S100" s="148"/>
      <c r="T100" s="496"/>
    </row>
    <row r="101" spans="1:20">
      <c r="A101" s="394"/>
      <c r="B101" s="520"/>
      <c r="C101" s="137">
        <v>7</v>
      </c>
      <c r="D101" s="127"/>
      <c r="E101" s="127"/>
      <c r="F101" s="502"/>
      <c r="G101" s="502"/>
      <c r="H101" s="494"/>
      <c r="I101" s="127">
        <v>8.2100000000000009</v>
      </c>
      <c r="J101" s="383"/>
      <c r="K101" s="146"/>
      <c r="L101" s="387"/>
      <c r="M101" s="398"/>
      <c r="N101" s="404"/>
      <c r="O101" s="398"/>
      <c r="P101" s="398"/>
      <c r="Q101" s="398"/>
      <c r="R101" s="401"/>
      <c r="S101" s="148"/>
      <c r="T101" s="496"/>
    </row>
    <row r="102" spans="1:20">
      <c r="A102" s="392"/>
      <c r="B102" s="519"/>
      <c r="C102" s="137">
        <v>14</v>
      </c>
      <c r="D102" s="133"/>
      <c r="E102" s="133"/>
      <c r="F102" s="502"/>
      <c r="G102" s="502"/>
      <c r="H102" s="494"/>
      <c r="I102" s="133">
        <v>7.64</v>
      </c>
      <c r="J102" s="382"/>
      <c r="K102" s="144"/>
      <c r="L102" s="384"/>
      <c r="M102" s="402"/>
      <c r="N102" s="409"/>
      <c r="O102" s="402"/>
      <c r="P102" s="402"/>
      <c r="Q102" s="402"/>
      <c r="R102" s="403"/>
      <c r="S102" s="149"/>
      <c r="T102" s="496"/>
    </row>
    <row r="103" spans="1:20">
      <c r="A103" s="391" t="s">
        <v>0</v>
      </c>
      <c r="B103" s="518" t="s">
        <v>2</v>
      </c>
      <c r="C103" s="126" t="s">
        <v>3</v>
      </c>
      <c r="D103" s="126" t="s">
        <v>138</v>
      </c>
      <c r="E103" s="126" t="s">
        <v>150</v>
      </c>
      <c r="F103" s="502"/>
      <c r="G103" s="502"/>
      <c r="H103" s="494"/>
      <c r="I103" s="126" t="s">
        <v>147</v>
      </c>
      <c r="J103" s="126" t="s">
        <v>141</v>
      </c>
      <c r="K103" s="126" t="s">
        <v>335</v>
      </c>
      <c r="L103" s="127" t="s">
        <v>131</v>
      </c>
      <c r="M103" s="127" t="s">
        <v>161</v>
      </c>
      <c r="N103" s="127" t="s">
        <v>324</v>
      </c>
      <c r="O103" s="127" t="s">
        <v>162</v>
      </c>
      <c r="P103" s="127" t="s">
        <v>149</v>
      </c>
      <c r="Q103" s="127" t="s">
        <v>152</v>
      </c>
      <c r="R103" s="127" t="s">
        <v>129</v>
      </c>
      <c r="S103" s="137" t="s">
        <v>143</v>
      </c>
      <c r="T103" s="496"/>
    </row>
    <row r="104" spans="1:20">
      <c r="A104" s="391">
        <v>2001</v>
      </c>
      <c r="B104" s="575" t="s">
        <v>6</v>
      </c>
      <c r="C104" s="139">
        <v>1</v>
      </c>
      <c r="D104" s="126">
        <v>9.56</v>
      </c>
      <c r="E104" s="386"/>
      <c r="F104" s="398"/>
      <c r="G104" s="502"/>
      <c r="H104" s="494"/>
      <c r="I104" s="126"/>
      <c r="J104" s="386"/>
      <c r="K104" s="400"/>
      <c r="L104" s="411"/>
      <c r="M104" s="386"/>
      <c r="N104" s="405"/>
      <c r="O104" s="397"/>
      <c r="P104" s="145"/>
      <c r="Q104" s="386"/>
      <c r="R104" s="399"/>
      <c r="S104" s="398"/>
      <c r="T104" s="496"/>
    </row>
    <row r="105" spans="1:20">
      <c r="A105" s="394"/>
      <c r="B105" s="520"/>
      <c r="C105" s="137">
        <v>8</v>
      </c>
      <c r="D105" s="127"/>
      <c r="E105" s="387"/>
      <c r="F105" s="398"/>
      <c r="G105" s="502"/>
      <c r="H105" s="494"/>
      <c r="I105" s="127"/>
      <c r="J105" s="387"/>
      <c r="K105" s="401"/>
      <c r="L105" s="410"/>
      <c r="M105" s="387"/>
      <c r="N105" s="406"/>
      <c r="O105" s="148">
        <v>8.17</v>
      </c>
      <c r="P105" s="146"/>
      <c r="Q105" s="387"/>
      <c r="R105" s="398"/>
      <c r="S105" s="398"/>
      <c r="T105" s="496"/>
    </row>
    <row r="106" spans="1:20">
      <c r="A106" s="394"/>
      <c r="B106" s="520"/>
      <c r="C106" s="137">
        <v>13</v>
      </c>
      <c r="D106" s="127"/>
      <c r="E106" s="387"/>
      <c r="F106" s="398"/>
      <c r="G106" s="502"/>
      <c r="H106" s="494"/>
      <c r="I106" s="127"/>
      <c r="J106" s="387"/>
      <c r="K106" s="401"/>
      <c r="L106" s="410"/>
      <c r="M106" s="387"/>
      <c r="N106" s="406"/>
      <c r="O106" s="148"/>
      <c r="P106" s="146">
        <v>7.97</v>
      </c>
      <c r="Q106" s="387"/>
      <c r="R106" s="398"/>
      <c r="S106" s="398"/>
      <c r="T106" s="496"/>
    </row>
    <row r="107" spans="1:20">
      <c r="A107" s="394"/>
      <c r="B107" s="520"/>
      <c r="C107" s="136">
        <v>3</v>
      </c>
      <c r="D107" s="127"/>
      <c r="E107" s="387"/>
      <c r="F107" s="398"/>
      <c r="G107" s="502"/>
      <c r="H107" s="494"/>
      <c r="I107" s="127"/>
      <c r="J107" s="387"/>
      <c r="K107" s="401"/>
      <c r="L107" s="410">
        <v>8.76</v>
      </c>
      <c r="M107" s="387"/>
      <c r="N107" s="406"/>
      <c r="O107" s="148"/>
      <c r="P107" s="146"/>
      <c r="Q107" s="387"/>
      <c r="R107" s="398"/>
      <c r="S107" s="398"/>
      <c r="T107" s="496"/>
    </row>
    <row r="108" spans="1:20">
      <c r="A108" s="394"/>
      <c r="B108" s="520"/>
      <c r="C108" s="137">
        <v>15</v>
      </c>
      <c r="D108" s="127"/>
      <c r="E108" s="387"/>
      <c r="F108" s="398"/>
      <c r="G108" s="502"/>
      <c r="H108" s="494"/>
      <c r="I108" s="127"/>
      <c r="J108" s="387"/>
      <c r="K108" s="401"/>
      <c r="L108" s="410"/>
      <c r="M108" s="387"/>
      <c r="N108" s="406"/>
      <c r="O108" s="148">
        <v>7.26</v>
      </c>
      <c r="P108" s="146"/>
      <c r="Q108" s="387"/>
      <c r="R108" s="398"/>
      <c r="S108" s="398"/>
      <c r="T108" s="496"/>
    </row>
    <row r="109" spans="1:20">
      <c r="A109" s="394"/>
      <c r="B109" s="520"/>
      <c r="C109" s="137">
        <v>11</v>
      </c>
      <c r="D109" s="127"/>
      <c r="E109" s="387"/>
      <c r="F109" s="398"/>
      <c r="G109" s="502"/>
      <c r="H109" s="494"/>
      <c r="I109" s="141">
        <v>8.3000000000000007</v>
      </c>
      <c r="J109" s="387"/>
      <c r="K109" s="401"/>
      <c r="L109" s="410"/>
      <c r="M109" s="387"/>
      <c r="N109" s="406"/>
      <c r="O109" s="148"/>
      <c r="P109" s="146"/>
      <c r="Q109" s="387"/>
      <c r="R109" s="398"/>
      <c r="S109" s="398"/>
      <c r="T109" s="496"/>
    </row>
    <row r="110" spans="1:20">
      <c r="A110" s="392"/>
      <c r="B110" s="519"/>
      <c r="C110" s="137">
        <v>17</v>
      </c>
      <c r="D110" s="133"/>
      <c r="E110" s="384"/>
      <c r="F110" s="398"/>
      <c r="G110" s="502"/>
      <c r="H110" s="494"/>
      <c r="I110" s="133">
        <v>7.33</v>
      </c>
      <c r="J110" s="384"/>
      <c r="K110" s="403"/>
      <c r="L110" s="412"/>
      <c r="M110" s="384"/>
      <c r="N110" s="407"/>
      <c r="O110" s="149"/>
      <c r="P110" s="144"/>
      <c r="Q110" s="384"/>
      <c r="R110" s="402"/>
      <c r="S110" s="398"/>
      <c r="T110" s="496"/>
    </row>
    <row r="111" spans="1:20">
      <c r="A111" s="391" t="s">
        <v>0</v>
      </c>
      <c r="B111" s="518" t="s">
        <v>2</v>
      </c>
      <c r="C111" s="126" t="s">
        <v>3</v>
      </c>
      <c r="D111" s="126" t="s">
        <v>138</v>
      </c>
      <c r="E111" s="137" t="s">
        <v>150</v>
      </c>
      <c r="F111" s="398"/>
      <c r="G111" s="502"/>
      <c r="H111" s="494"/>
      <c r="I111" s="126" t="s">
        <v>147</v>
      </c>
      <c r="J111" s="127" t="s">
        <v>141</v>
      </c>
      <c r="K111" s="127" t="s">
        <v>335</v>
      </c>
      <c r="L111" s="126" t="s">
        <v>131</v>
      </c>
      <c r="M111" s="127" t="s">
        <v>161</v>
      </c>
      <c r="N111" s="127" t="s">
        <v>324</v>
      </c>
      <c r="O111" s="126" t="s">
        <v>162</v>
      </c>
      <c r="P111" s="126" t="s">
        <v>149</v>
      </c>
      <c r="Q111" s="137" t="s">
        <v>152</v>
      </c>
      <c r="R111" s="137" t="s">
        <v>129</v>
      </c>
      <c r="S111" s="137" t="s">
        <v>143</v>
      </c>
      <c r="T111" s="496"/>
    </row>
    <row r="112" spans="1:20">
      <c r="A112" s="391">
        <v>2002</v>
      </c>
      <c r="B112" s="575" t="s">
        <v>115</v>
      </c>
      <c r="C112" s="137">
        <v>10</v>
      </c>
      <c r="D112" s="126"/>
      <c r="E112" s="398"/>
      <c r="F112" s="398"/>
      <c r="G112" s="502"/>
      <c r="H112" s="494"/>
      <c r="I112" s="126"/>
      <c r="J112" s="381"/>
      <c r="K112" s="126">
        <v>7.11</v>
      </c>
      <c r="L112" s="381"/>
      <c r="M112" s="145"/>
      <c r="N112" s="388"/>
      <c r="O112" s="400"/>
      <c r="P112" s="411"/>
      <c r="Q112" s="387"/>
      <c r="R112" s="398"/>
      <c r="S112" s="398"/>
      <c r="T112" s="496"/>
    </row>
    <row r="113" spans="1:20">
      <c r="A113" s="394"/>
      <c r="B113" s="520"/>
      <c r="C113" s="137">
        <v>8</v>
      </c>
      <c r="D113" s="127"/>
      <c r="E113" s="398"/>
      <c r="F113" s="398"/>
      <c r="G113" s="502"/>
      <c r="H113" s="494"/>
      <c r="I113" s="127"/>
      <c r="J113" s="383"/>
      <c r="K113" s="127"/>
      <c r="L113" s="383"/>
      <c r="M113" s="659">
        <v>9.39</v>
      </c>
      <c r="N113" s="389"/>
      <c r="O113" s="401"/>
      <c r="P113" s="410"/>
      <c r="Q113" s="387"/>
      <c r="R113" s="398"/>
      <c r="S113" s="398"/>
      <c r="T113" s="496"/>
    </row>
    <row r="114" spans="1:20">
      <c r="A114" s="394"/>
      <c r="B114" s="520"/>
      <c r="C114" s="137">
        <v>20</v>
      </c>
      <c r="D114" s="127"/>
      <c r="E114" s="398"/>
      <c r="F114" s="398"/>
      <c r="G114" s="502"/>
      <c r="H114" s="494"/>
      <c r="I114" s="127"/>
      <c r="J114" s="383"/>
      <c r="K114" s="127"/>
      <c r="L114" s="383"/>
      <c r="M114" s="146">
        <v>6.62</v>
      </c>
      <c r="N114" s="389"/>
      <c r="O114" s="401"/>
      <c r="P114" s="410"/>
      <c r="Q114" s="387"/>
      <c r="R114" s="398"/>
      <c r="S114" s="398"/>
      <c r="T114" s="496"/>
    </row>
    <row r="115" spans="1:20">
      <c r="A115" s="394"/>
      <c r="B115" s="520"/>
      <c r="C115" s="137">
        <v>10</v>
      </c>
      <c r="D115" s="127"/>
      <c r="E115" s="398"/>
      <c r="F115" s="398"/>
      <c r="G115" s="502"/>
      <c r="H115" s="494"/>
      <c r="I115" s="127"/>
      <c r="J115" s="383"/>
      <c r="K115" s="127"/>
      <c r="L115" s="383"/>
      <c r="M115" s="146"/>
      <c r="N115" s="389"/>
      <c r="O115" s="401"/>
      <c r="P115" s="413">
        <v>8.4</v>
      </c>
      <c r="Q115" s="387"/>
      <c r="R115" s="398"/>
      <c r="S115" s="398"/>
      <c r="T115" s="496"/>
    </row>
    <row r="116" spans="1:20">
      <c r="A116" s="394"/>
      <c r="B116" s="520"/>
      <c r="C116" s="139">
        <v>2</v>
      </c>
      <c r="D116" s="141">
        <v>9.6</v>
      </c>
      <c r="E116" s="398"/>
      <c r="F116" s="398"/>
      <c r="G116" s="502"/>
      <c r="H116" s="494"/>
      <c r="I116" s="127"/>
      <c r="J116" s="383"/>
      <c r="K116" s="127"/>
      <c r="L116" s="383"/>
      <c r="M116" s="146"/>
      <c r="N116" s="389"/>
      <c r="O116" s="401"/>
      <c r="P116" s="410"/>
      <c r="Q116" s="387"/>
      <c r="R116" s="398"/>
      <c r="S116" s="398"/>
      <c r="T116" s="496"/>
    </row>
    <row r="117" spans="1:20">
      <c r="A117" s="394"/>
      <c r="B117" s="520"/>
      <c r="C117" s="137">
        <v>7</v>
      </c>
      <c r="D117" s="127"/>
      <c r="E117" s="398"/>
      <c r="F117" s="398"/>
      <c r="G117" s="502"/>
      <c r="H117" s="494"/>
      <c r="I117" s="127">
        <v>8.81</v>
      </c>
      <c r="J117" s="383"/>
      <c r="K117" s="127"/>
      <c r="L117" s="383"/>
      <c r="M117" s="146"/>
      <c r="N117" s="389"/>
      <c r="O117" s="401"/>
      <c r="P117" s="410"/>
      <c r="Q117" s="387"/>
      <c r="R117" s="398"/>
      <c r="S117" s="398"/>
      <c r="T117" s="496"/>
    </row>
    <row r="118" spans="1:20">
      <c r="A118" s="392"/>
      <c r="B118" s="519"/>
      <c r="C118" s="137">
        <v>18</v>
      </c>
      <c r="D118" s="133"/>
      <c r="E118" s="398"/>
      <c r="F118" s="398"/>
      <c r="G118" s="502"/>
      <c r="H118" s="494"/>
      <c r="I118" s="144">
        <v>8.66</v>
      </c>
      <c r="J118" s="384"/>
      <c r="K118" s="144"/>
      <c r="L118" s="384"/>
      <c r="M118" s="144"/>
      <c r="N118" s="385"/>
      <c r="O118" s="403"/>
      <c r="P118" s="412"/>
      <c r="Q118" s="387"/>
      <c r="R118" s="398"/>
      <c r="S118" s="398"/>
      <c r="T118" s="496"/>
    </row>
    <row r="119" spans="1:20">
      <c r="A119" s="391" t="s">
        <v>0</v>
      </c>
      <c r="B119" s="518" t="s">
        <v>2</v>
      </c>
      <c r="C119" s="126" t="s">
        <v>3</v>
      </c>
      <c r="D119" s="127" t="s">
        <v>138</v>
      </c>
      <c r="E119" s="137" t="s">
        <v>150</v>
      </c>
      <c r="F119" s="398"/>
      <c r="G119" s="502"/>
      <c r="H119" s="494"/>
      <c r="I119" s="126" t="s">
        <v>147</v>
      </c>
      <c r="J119" s="126" t="s">
        <v>141</v>
      </c>
      <c r="K119" s="126" t="s">
        <v>335</v>
      </c>
      <c r="L119" s="126" t="s">
        <v>131</v>
      </c>
      <c r="M119" s="126" t="s">
        <v>161</v>
      </c>
      <c r="N119" s="127" t="s">
        <v>324</v>
      </c>
      <c r="O119" s="127" t="s">
        <v>162</v>
      </c>
      <c r="P119" s="126" t="s">
        <v>149</v>
      </c>
      <c r="Q119" s="126" t="s">
        <v>152</v>
      </c>
      <c r="R119" s="126" t="s">
        <v>129</v>
      </c>
      <c r="S119" s="137" t="s">
        <v>143</v>
      </c>
      <c r="T119" s="496"/>
    </row>
    <row r="120" spans="1:20">
      <c r="A120" s="391">
        <v>2003</v>
      </c>
      <c r="B120" s="575" t="s">
        <v>29</v>
      </c>
      <c r="C120" s="139">
        <v>1</v>
      </c>
      <c r="D120" s="126">
        <v>9.35</v>
      </c>
      <c r="E120" s="398"/>
      <c r="F120" s="398"/>
      <c r="G120" s="502"/>
      <c r="H120" s="494"/>
      <c r="I120" s="145"/>
      <c r="J120" s="145"/>
      <c r="K120" s="145"/>
      <c r="L120" s="386"/>
      <c r="M120" s="145"/>
      <c r="N120" s="388"/>
      <c r="O120" s="399"/>
      <c r="P120" s="399"/>
      <c r="Q120" s="399"/>
      <c r="R120" s="399"/>
      <c r="S120" s="398"/>
      <c r="T120" s="496"/>
    </row>
    <row r="121" spans="1:20">
      <c r="A121" s="394"/>
      <c r="B121" s="520"/>
      <c r="C121" s="137">
        <v>8</v>
      </c>
      <c r="D121" s="127"/>
      <c r="E121" s="398"/>
      <c r="F121" s="398"/>
      <c r="G121" s="502"/>
      <c r="H121" s="494"/>
      <c r="I121" s="146"/>
      <c r="J121" s="146"/>
      <c r="K121" s="146"/>
      <c r="L121" s="387"/>
      <c r="M121" s="147">
        <v>7.9</v>
      </c>
      <c r="N121" s="389"/>
      <c r="O121" s="398"/>
      <c r="P121" s="398"/>
      <c r="Q121" s="398"/>
      <c r="R121" s="398"/>
      <c r="S121" s="398"/>
      <c r="T121" s="496"/>
    </row>
    <row r="122" spans="1:20">
      <c r="A122" s="394"/>
      <c r="B122" s="520"/>
      <c r="C122" s="137">
        <v>8</v>
      </c>
      <c r="D122" s="127"/>
      <c r="E122" s="398"/>
      <c r="F122" s="398"/>
      <c r="G122" s="502"/>
      <c r="H122" s="494"/>
      <c r="I122" s="146"/>
      <c r="J122" s="147">
        <v>8.5</v>
      </c>
      <c r="K122" s="146"/>
      <c r="L122" s="387"/>
      <c r="M122" s="146"/>
      <c r="N122" s="389"/>
      <c r="O122" s="398"/>
      <c r="P122" s="398"/>
      <c r="Q122" s="398"/>
      <c r="R122" s="398"/>
      <c r="S122" s="398"/>
      <c r="T122" s="496"/>
    </row>
    <row r="123" spans="1:20">
      <c r="A123" s="394"/>
      <c r="B123" s="520"/>
      <c r="C123" s="137">
        <v>17</v>
      </c>
      <c r="D123" s="127"/>
      <c r="E123" s="398"/>
      <c r="F123" s="398"/>
      <c r="G123" s="502"/>
      <c r="H123" s="494"/>
      <c r="I123" s="146"/>
      <c r="J123" s="146"/>
      <c r="K123" s="147">
        <v>7.5</v>
      </c>
      <c r="L123" s="387"/>
      <c r="M123" s="146"/>
      <c r="N123" s="389"/>
      <c r="O123" s="398"/>
      <c r="P123" s="398"/>
      <c r="Q123" s="398"/>
      <c r="R123" s="398"/>
      <c r="S123" s="398"/>
      <c r="T123" s="496"/>
    </row>
    <row r="124" spans="1:20">
      <c r="A124" s="394"/>
      <c r="B124" s="520"/>
      <c r="C124" s="137">
        <v>22</v>
      </c>
      <c r="D124" s="127"/>
      <c r="E124" s="398"/>
      <c r="F124" s="398"/>
      <c r="G124" s="502"/>
      <c r="H124" s="494"/>
      <c r="I124" s="146"/>
      <c r="J124" s="146"/>
      <c r="K124" s="147">
        <v>5.32</v>
      </c>
      <c r="L124" s="387"/>
      <c r="M124" s="146"/>
      <c r="N124" s="389"/>
      <c r="O124" s="398"/>
      <c r="P124" s="398"/>
      <c r="Q124" s="398"/>
      <c r="R124" s="398"/>
      <c r="S124" s="398"/>
      <c r="T124" s="496"/>
    </row>
    <row r="125" spans="1:20">
      <c r="A125" s="394"/>
      <c r="B125" s="520"/>
      <c r="C125" s="137">
        <v>9</v>
      </c>
      <c r="D125" s="127"/>
      <c r="E125" s="398"/>
      <c r="F125" s="398"/>
      <c r="G125" s="502"/>
      <c r="H125" s="494"/>
      <c r="I125" s="146"/>
      <c r="J125" s="146">
        <v>8.16</v>
      </c>
      <c r="K125" s="146"/>
      <c r="L125" s="387"/>
      <c r="M125" s="146"/>
      <c r="N125" s="389"/>
      <c r="O125" s="398"/>
      <c r="P125" s="398"/>
      <c r="Q125" s="398"/>
      <c r="R125" s="398"/>
      <c r="S125" s="398"/>
      <c r="T125" s="496"/>
    </row>
    <row r="126" spans="1:20">
      <c r="A126" s="394"/>
      <c r="B126" s="520"/>
      <c r="C126" s="137">
        <v>5</v>
      </c>
      <c r="D126" s="127"/>
      <c r="E126" s="398"/>
      <c r="F126" s="398"/>
      <c r="G126" s="502"/>
      <c r="H126" s="494"/>
      <c r="I126" s="146">
        <v>9.2200000000000006</v>
      </c>
      <c r="J126" s="146"/>
      <c r="K126" s="146"/>
      <c r="L126" s="387"/>
      <c r="M126" s="146"/>
      <c r="N126" s="389"/>
      <c r="O126" s="398"/>
      <c r="P126" s="398"/>
      <c r="Q126" s="398"/>
      <c r="R126" s="398"/>
      <c r="S126" s="398"/>
      <c r="T126" s="496"/>
    </row>
    <row r="127" spans="1:20">
      <c r="A127" s="392"/>
      <c r="B127" s="519"/>
      <c r="C127" s="137">
        <v>11</v>
      </c>
      <c r="D127" s="133"/>
      <c r="E127" s="398"/>
      <c r="F127" s="398"/>
      <c r="G127" s="502"/>
      <c r="H127" s="494"/>
      <c r="I127" s="144">
        <v>9.18</v>
      </c>
      <c r="J127" s="144"/>
      <c r="K127" s="144"/>
      <c r="L127" s="384"/>
      <c r="M127" s="144"/>
      <c r="N127" s="385"/>
      <c r="O127" s="402"/>
      <c r="P127" s="402"/>
      <c r="Q127" s="402"/>
      <c r="R127" s="402"/>
      <c r="S127" s="398"/>
      <c r="T127" s="496"/>
    </row>
    <row r="128" spans="1:20">
      <c r="A128" s="391" t="s">
        <v>0</v>
      </c>
      <c r="B128" s="518" t="s">
        <v>2</v>
      </c>
      <c r="C128" s="126" t="s">
        <v>3</v>
      </c>
      <c r="D128" s="127" t="s">
        <v>138</v>
      </c>
      <c r="E128" s="137" t="s">
        <v>150</v>
      </c>
      <c r="F128" s="398"/>
      <c r="G128" s="502"/>
      <c r="H128" s="494"/>
      <c r="I128" s="126" t="s">
        <v>147</v>
      </c>
      <c r="J128" s="126" t="s">
        <v>141</v>
      </c>
      <c r="K128" s="126" t="s">
        <v>335</v>
      </c>
      <c r="L128" s="126" t="s">
        <v>131</v>
      </c>
      <c r="M128" s="126" t="s">
        <v>161</v>
      </c>
      <c r="N128" s="127" t="s">
        <v>324</v>
      </c>
      <c r="O128" s="127" t="s">
        <v>162</v>
      </c>
      <c r="P128" s="127" t="s">
        <v>149</v>
      </c>
      <c r="Q128" s="127" t="s">
        <v>152</v>
      </c>
      <c r="R128" s="127" t="s">
        <v>129</v>
      </c>
      <c r="S128" s="137" t="s">
        <v>143</v>
      </c>
      <c r="T128" s="496"/>
    </row>
    <row r="129" spans="1:20">
      <c r="A129" s="391">
        <v>2004</v>
      </c>
      <c r="B129" s="575" t="s">
        <v>62</v>
      </c>
      <c r="C129" s="139">
        <v>1</v>
      </c>
      <c r="D129" s="145">
        <v>9.0299999999999994</v>
      </c>
      <c r="E129" s="127"/>
      <c r="F129" s="398"/>
      <c r="G129" s="502"/>
      <c r="H129" s="494"/>
      <c r="I129" s="145"/>
      <c r="J129" s="386"/>
      <c r="K129" s="145"/>
      <c r="L129" s="386"/>
      <c r="M129" s="399"/>
      <c r="N129" s="405"/>
      <c r="O129" s="411"/>
      <c r="P129" s="145"/>
      <c r="Q129" s="386"/>
      <c r="R129" s="399"/>
      <c r="S129" s="398"/>
      <c r="T129" s="496"/>
    </row>
    <row r="130" spans="1:20">
      <c r="A130" s="394"/>
      <c r="B130" s="520"/>
      <c r="C130" s="138">
        <v>2</v>
      </c>
      <c r="D130" s="146"/>
      <c r="E130" s="127">
        <v>8.49</v>
      </c>
      <c r="F130" s="398"/>
      <c r="G130" s="502"/>
      <c r="H130" s="494"/>
      <c r="I130" s="146"/>
      <c r="J130" s="387"/>
      <c r="K130" s="146"/>
      <c r="L130" s="387"/>
      <c r="M130" s="414"/>
      <c r="N130" s="406"/>
      <c r="O130" s="410"/>
      <c r="P130" s="146"/>
      <c r="Q130" s="387"/>
      <c r="R130" s="398"/>
      <c r="S130" s="398"/>
      <c r="T130" s="496"/>
    </row>
    <row r="131" spans="1:20">
      <c r="A131" s="394"/>
      <c r="B131" s="520"/>
      <c r="C131" s="137">
        <v>17</v>
      </c>
      <c r="D131" s="146"/>
      <c r="E131" s="127"/>
      <c r="F131" s="398"/>
      <c r="G131" s="502"/>
      <c r="H131" s="494"/>
      <c r="I131" s="146"/>
      <c r="J131" s="390"/>
      <c r="K131" s="146"/>
      <c r="L131" s="387"/>
      <c r="M131" s="398"/>
      <c r="N131" s="406"/>
      <c r="O131" s="410">
        <v>6.99</v>
      </c>
      <c r="P131" s="146"/>
      <c r="Q131" s="387"/>
      <c r="R131" s="398"/>
      <c r="S131" s="398"/>
      <c r="T131" s="496"/>
    </row>
    <row r="132" spans="1:20">
      <c r="A132" s="394"/>
      <c r="B132" s="520"/>
      <c r="C132" s="137">
        <v>21</v>
      </c>
      <c r="D132" s="146"/>
      <c r="E132" s="127"/>
      <c r="F132" s="398"/>
      <c r="G132" s="502"/>
      <c r="H132" s="494"/>
      <c r="I132" s="146"/>
      <c r="J132" s="390"/>
      <c r="K132" s="146"/>
      <c r="L132" s="387"/>
      <c r="M132" s="398"/>
      <c r="N132" s="406"/>
      <c r="O132" s="410">
        <v>5.47</v>
      </c>
      <c r="P132" s="146"/>
      <c r="Q132" s="387"/>
      <c r="R132" s="398"/>
      <c r="S132" s="398"/>
      <c r="T132" s="496"/>
    </row>
    <row r="133" spans="1:20">
      <c r="A133" s="394"/>
      <c r="B133" s="520"/>
      <c r="C133" s="137">
        <v>7</v>
      </c>
      <c r="D133" s="146"/>
      <c r="E133" s="127"/>
      <c r="F133" s="398"/>
      <c r="G133" s="502"/>
      <c r="H133" s="494"/>
      <c r="I133" s="146"/>
      <c r="J133" s="387"/>
      <c r="K133" s="147"/>
      <c r="L133" s="387"/>
      <c r="M133" s="398"/>
      <c r="N133" s="406"/>
      <c r="O133" s="662">
        <v>8.91</v>
      </c>
      <c r="P133" s="146"/>
      <c r="Q133" s="387"/>
      <c r="R133" s="398"/>
      <c r="S133" s="398"/>
      <c r="T133" s="496"/>
    </row>
    <row r="134" spans="1:20">
      <c r="A134" s="394"/>
      <c r="B134" s="520"/>
      <c r="C134" s="137">
        <v>16</v>
      </c>
      <c r="D134" s="146"/>
      <c r="E134" s="127"/>
      <c r="F134" s="398"/>
      <c r="G134" s="502"/>
      <c r="H134" s="494"/>
      <c r="I134" s="146"/>
      <c r="J134" s="387"/>
      <c r="K134" s="147"/>
      <c r="L134" s="387"/>
      <c r="M134" s="398"/>
      <c r="N134" s="406"/>
      <c r="O134" s="410"/>
      <c r="P134" s="146">
        <v>7.88</v>
      </c>
      <c r="Q134" s="387"/>
      <c r="R134" s="398"/>
      <c r="S134" s="398"/>
      <c r="T134" s="496"/>
    </row>
    <row r="135" spans="1:20">
      <c r="A135" s="394"/>
      <c r="B135" s="520"/>
      <c r="C135" s="137">
        <v>20</v>
      </c>
      <c r="D135" s="146"/>
      <c r="E135" s="127"/>
      <c r="F135" s="398"/>
      <c r="G135" s="502"/>
      <c r="H135" s="494"/>
      <c r="I135" s="146"/>
      <c r="J135" s="387"/>
      <c r="K135" s="147"/>
      <c r="L135" s="387"/>
      <c r="M135" s="398"/>
      <c r="N135" s="406"/>
      <c r="O135" s="410"/>
      <c r="P135" s="146">
        <v>6.21</v>
      </c>
      <c r="Q135" s="387"/>
      <c r="R135" s="398"/>
      <c r="S135" s="398"/>
      <c r="T135" s="496"/>
    </row>
    <row r="136" spans="1:20">
      <c r="A136" s="394"/>
      <c r="B136" s="520"/>
      <c r="C136" s="137">
        <v>13</v>
      </c>
      <c r="D136" s="146"/>
      <c r="E136" s="127"/>
      <c r="F136" s="398"/>
      <c r="G136" s="502"/>
      <c r="H136" s="494"/>
      <c r="I136" s="146"/>
      <c r="J136" s="387"/>
      <c r="K136" s="146">
        <v>7.07</v>
      </c>
      <c r="L136" s="387"/>
      <c r="M136" s="398"/>
      <c r="N136" s="406"/>
      <c r="O136" s="410"/>
      <c r="P136" s="146"/>
      <c r="Q136" s="387"/>
      <c r="R136" s="398"/>
      <c r="S136" s="398"/>
      <c r="T136" s="496"/>
    </row>
    <row r="137" spans="1:20">
      <c r="A137" s="394"/>
      <c r="B137" s="520"/>
      <c r="C137" s="137">
        <v>7</v>
      </c>
      <c r="D137" s="146"/>
      <c r="E137" s="127"/>
      <c r="F137" s="398"/>
      <c r="G137" s="502"/>
      <c r="H137" s="494"/>
      <c r="I137" s="146">
        <v>8.89</v>
      </c>
      <c r="J137" s="387"/>
      <c r="K137" s="146"/>
      <c r="L137" s="387"/>
      <c r="M137" s="398"/>
      <c r="N137" s="406"/>
      <c r="O137" s="410"/>
      <c r="P137" s="146"/>
      <c r="Q137" s="387"/>
      <c r="R137" s="398"/>
      <c r="S137" s="398"/>
      <c r="T137" s="496"/>
    </row>
    <row r="138" spans="1:20">
      <c r="A138" s="394"/>
      <c r="B138" s="520"/>
      <c r="C138" s="137">
        <v>14</v>
      </c>
      <c r="D138" s="146"/>
      <c r="E138" s="127"/>
      <c r="F138" s="398"/>
      <c r="G138" s="502"/>
      <c r="H138" s="494"/>
      <c r="I138" s="146">
        <v>7.69</v>
      </c>
      <c r="J138" s="387"/>
      <c r="K138" s="146"/>
      <c r="L138" s="387"/>
      <c r="M138" s="398"/>
      <c r="N138" s="406"/>
      <c r="O138" s="410"/>
      <c r="P138" s="146"/>
      <c r="Q138" s="387"/>
      <c r="R138" s="398"/>
      <c r="S138" s="398"/>
      <c r="T138" s="496"/>
    </row>
    <row r="139" spans="1:20">
      <c r="A139" s="394"/>
      <c r="B139" s="520"/>
      <c r="C139" s="137">
        <v>12</v>
      </c>
      <c r="D139" s="146"/>
      <c r="E139" s="127"/>
      <c r="F139" s="398"/>
      <c r="G139" s="502"/>
      <c r="H139" s="494"/>
      <c r="I139" s="146">
        <v>8.89</v>
      </c>
      <c r="J139" s="387"/>
      <c r="K139" s="146"/>
      <c r="L139" s="387"/>
      <c r="M139" s="398"/>
      <c r="N139" s="406"/>
      <c r="O139" s="410"/>
      <c r="P139" s="146"/>
      <c r="Q139" s="387"/>
      <c r="R139" s="398"/>
      <c r="S139" s="398"/>
      <c r="T139" s="496"/>
    </row>
    <row r="140" spans="1:20">
      <c r="A140" s="392"/>
      <c r="B140" s="519"/>
      <c r="C140" s="137">
        <v>25</v>
      </c>
      <c r="D140" s="144"/>
      <c r="E140" s="133"/>
      <c r="F140" s="398"/>
      <c r="G140" s="502"/>
      <c r="H140" s="494"/>
      <c r="I140" s="144">
        <v>6.81</v>
      </c>
      <c r="J140" s="384"/>
      <c r="K140" s="144"/>
      <c r="L140" s="384"/>
      <c r="M140" s="402"/>
      <c r="N140" s="407"/>
      <c r="O140" s="412"/>
      <c r="P140" s="144"/>
      <c r="Q140" s="384"/>
      <c r="R140" s="402"/>
      <c r="S140" s="398"/>
      <c r="T140" s="496"/>
    </row>
    <row r="141" spans="1:20">
      <c r="A141" s="391" t="s">
        <v>0</v>
      </c>
      <c r="B141" s="518" t="s">
        <v>2</v>
      </c>
      <c r="C141" s="126" t="s">
        <v>3</v>
      </c>
      <c r="D141" s="126" t="s">
        <v>138</v>
      </c>
      <c r="E141" s="137" t="s">
        <v>150</v>
      </c>
      <c r="F141" s="398"/>
      <c r="G141" s="502"/>
      <c r="H141" s="494"/>
      <c r="I141" s="126" t="s">
        <v>147</v>
      </c>
      <c r="J141" s="126" t="s">
        <v>141</v>
      </c>
      <c r="K141" s="126" t="s">
        <v>335</v>
      </c>
      <c r="L141" s="127" t="s">
        <v>131</v>
      </c>
      <c r="M141" s="127" t="s">
        <v>161</v>
      </c>
      <c r="N141" s="127" t="s">
        <v>324</v>
      </c>
      <c r="O141" s="126" t="s">
        <v>162</v>
      </c>
      <c r="P141" s="126" t="s">
        <v>149</v>
      </c>
      <c r="Q141" s="127" t="s">
        <v>152</v>
      </c>
      <c r="R141" s="127" t="s">
        <v>129</v>
      </c>
      <c r="S141" s="137" t="s">
        <v>143</v>
      </c>
      <c r="T141" s="536" t="s">
        <v>125</v>
      </c>
    </row>
    <row r="142" spans="1:20">
      <c r="A142" s="395">
        <v>2005</v>
      </c>
      <c r="B142" s="575" t="s">
        <v>6</v>
      </c>
      <c r="C142" s="139">
        <v>1</v>
      </c>
      <c r="D142" s="126">
        <v>9.0299999999999994</v>
      </c>
      <c r="E142" s="398"/>
      <c r="F142" s="398"/>
      <c r="G142" s="502"/>
      <c r="H142" s="494"/>
      <c r="I142" s="126"/>
      <c r="J142" s="126"/>
      <c r="K142" s="145"/>
      <c r="L142" s="386"/>
      <c r="M142" s="399"/>
      <c r="N142" s="408"/>
      <c r="O142" s="400"/>
      <c r="P142" s="411"/>
      <c r="Q142" s="386"/>
      <c r="R142" s="399"/>
      <c r="S142" s="494"/>
      <c r="T142" s="537"/>
    </row>
    <row r="143" spans="1:20">
      <c r="A143" s="395"/>
      <c r="B143" s="520"/>
      <c r="C143" s="137">
        <v>13</v>
      </c>
      <c r="D143" s="127"/>
      <c r="E143" s="398"/>
      <c r="F143" s="398"/>
      <c r="G143" s="502"/>
      <c r="H143" s="494"/>
      <c r="I143" s="127">
        <v>8.5500000000000007</v>
      </c>
      <c r="J143" s="127"/>
      <c r="K143" s="146"/>
      <c r="L143" s="387"/>
      <c r="M143" s="398"/>
      <c r="N143" s="404"/>
      <c r="O143" s="401"/>
      <c r="P143" s="410"/>
      <c r="Q143" s="387"/>
      <c r="R143" s="398"/>
      <c r="S143" s="494"/>
      <c r="T143" s="538"/>
    </row>
    <row r="144" spans="1:20">
      <c r="A144" s="395"/>
      <c r="B144" s="520"/>
      <c r="C144" s="137">
        <v>17</v>
      </c>
      <c r="D144" s="127"/>
      <c r="E144" s="398"/>
      <c r="F144" s="398"/>
      <c r="G144" s="502"/>
      <c r="H144" s="494"/>
      <c r="I144" s="127">
        <v>6.96</v>
      </c>
      <c r="J144" s="127"/>
      <c r="K144" s="146"/>
      <c r="L144" s="387"/>
      <c r="M144" s="398"/>
      <c r="N144" s="404"/>
      <c r="O144" s="401"/>
      <c r="P144" s="410"/>
      <c r="Q144" s="387"/>
      <c r="R144" s="398"/>
      <c r="S144" s="494"/>
      <c r="T144" s="538"/>
    </row>
    <row r="145" spans="1:20">
      <c r="A145" s="395"/>
      <c r="B145" s="520"/>
      <c r="C145" s="137">
        <v>15</v>
      </c>
      <c r="D145" s="127"/>
      <c r="E145" s="398"/>
      <c r="F145" s="398"/>
      <c r="G145" s="502"/>
      <c r="H145" s="494"/>
      <c r="I145" s="127">
        <v>8.59</v>
      </c>
      <c r="J145" s="127"/>
      <c r="K145" s="146"/>
      <c r="L145" s="387"/>
      <c r="M145" s="398"/>
      <c r="N145" s="404"/>
      <c r="O145" s="401"/>
      <c r="P145" s="410"/>
      <c r="Q145" s="387"/>
      <c r="R145" s="398"/>
      <c r="S145" s="494"/>
      <c r="T145" s="538"/>
    </row>
    <row r="146" spans="1:20">
      <c r="A146" s="395"/>
      <c r="B146" s="520"/>
      <c r="C146" s="137">
        <v>24</v>
      </c>
      <c r="D146" s="127"/>
      <c r="E146" s="398"/>
      <c r="F146" s="398"/>
      <c r="G146" s="502"/>
      <c r="H146" s="494"/>
      <c r="I146" s="127">
        <v>7.66</v>
      </c>
      <c r="J146" s="127"/>
      <c r="K146" s="146"/>
      <c r="L146" s="387"/>
      <c r="M146" s="398"/>
      <c r="N146" s="404"/>
      <c r="O146" s="401"/>
      <c r="P146" s="410"/>
      <c r="Q146" s="387"/>
      <c r="R146" s="398"/>
      <c r="S146" s="494"/>
      <c r="T146" s="538"/>
    </row>
    <row r="147" spans="1:20">
      <c r="A147" s="395"/>
      <c r="B147" s="520"/>
      <c r="C147" s="137">
        <v>11</v>
      </c>
      <c r="D147" s="127"/>
      <c r="E147" s="398"/>
      <c r="F147" s="398"/>
      <c r="G147" s="502"/>
      <c r="H147" s="494"/>
      <c r="I147" s="127"/>
      <c r="J147" s="141">
        <v>7.6</v>
      </c>
      <c r="K147" s="146"/>
      <c r="L147" s="387"/>
      <c r="M147" s="398"/>
      <c r="N147" s="404"/>
      <c r="O147" s="401"/>
      <c r="P147" s="410"/>
      <c r="Q147" s="387"/>
      <c r="R147" s="398"/>
      <c r="S147" s="494"/>
      <c r="T147" s="538"/>
    </row>
    <row r="148" spans="1:20">
      <c r="A148" s="395"/>
      <c r="B148" s="520"/>
      <c r="C148" s="137">
        <v>13</v>
      </c>
      <c r="D148" s="127"/>
      <c r="E148" s="398"/>
      <c r="F148" s="398"/>
      <c r="G148" s="502"/>
      <c r="H148" s="494"/>
      <c r="I148" s="127"/>
      <c r="J148" s="127">
        <v>7.91</v>
      </c>
      <c r="K148" s="146"/>
      <c r="L148" s="387"/>
      <c r="M148" s="398"/>
      <c r="N148" s="404"/>
      <c r="O148" s="401"/>
      <c r="P148" s="410"/>
      <c r="Q148" s="387"/>
      <c r="R148" s="398"/>
      <c r="S148" s="494"/>
      <c r="T148" s="538"/>
    </row>
    <row r="149" spans="1:20">
      <c r="A149" s="395"/>
      <c r="B149" s="520"/>
      <c r="C149" s="137">
        <v>16</v>
      </c>
      <c r="D149" s="127"/>
      <c r="E149" s="398"/>
      <c r="F149" s="398"/>
      <c r="G149" s="502"/>
      <c r="H149" s="494"/>
      <c r="I149" s="127"/>
      <c r="J149" s="127"/>
      <c r="K149" s="146">
        <v>8.01</v>
      </c>
      <c r="L149" s="387"/>
      <c r="M149" s="398"/>
      <c r="N149" s="404"/>
      <c r="O149" s="401"/>
      <c r="P149" s="410"/>
      <c r="Q149" s="387"/>
      <c r="R149" s="398"/>
      <c r="S149" s="494"/>
      <c r="T149" s="538"/>
    </row>
    <row r="150" spans="1:20">
      <c r="A150" s="395"/>
      <c r="B150" s="520"/>
      <c r="C150" s="137">
        <v>22</v>
      </c>
      <c r="D150" s="127"/>
      <c r="E150" s="398"/>
      <c r="F150" s="398"/>
      <c r="G150" s="502"/>
      <c r="H150" s="494"/>
      <c r="I150" s="127"/>
      <c r="J150" s="127"/>
      <c r="K150" s="147">
        <v>6.5</v>
      </c>
      <c r="L150" s="387"/>
      <c r="M150" s="398"/>
      <c r="N150" s="404"/>
      <c r="O150" s="401"/>
      <c r="P150" s="410"/>
      <c r="Q150" s="387"/>
      <c r="R150" s="398"/>
      <c r="S150" s="494"/>
      <c r="T150" s="538"/>
    </row>
    <row r="151" spans="1:20">
      <c r="A151" s="395"/>
      <c r="B151" s="520"/>
      <c r="C151" s="137">
        <v>14</v>
      </c>
      <c r="D151" s="127"/>
      <c r="E151" s="398"/>
      <c r="F151" s="398"/>
      <c r="G151" s="502"/>
      <c r="H151" s="494"/>
      <c r="I151" s="127"/>
      <c r="J151" s="127"/>
      <c r="K151" s="146"/>
      <c r="L151" s="387"/>
      <c r="M151" s="398"/>
      <c r="N151" s="404"/>
      <c r="O151" s="401"/>
      <c r="P151" s="410">
        <v>8.26</v>
      </c>
      <c r="Q151" s="387"/>
      <c r="R151" s="398"/>
      <c r="S151" s="494"/>
      <c r="T151" s="538"/>
    </row>
    <row r="152" spans="1:20">
      <c r="A152" s="395"/>
      <c r="B152" s="520"/>
      <c r="C152" s="137">
        <v>11</v>
      </c>
      <c r="D152" s="127"/>
      <c r="E152" s="398"/>
      <c r="F152" s="398"/>
      <c r="G152" s="502"/>
      <c r="H152" s="494"/>
      <c r="I152" s="127"/>
      <c r="J152" s="127"/>
      <c r="K152" s="146"/>
      <c r="L152" s="387"/>
      <c r="M152" s="398"/>
      <c r="N152" s="404"/>
      <c r="O152" s="401"/>
      <c r="P152" s="410"/>
      <c r="Q152" s="387"/>
      <c r="R152" s="398"/>
      <c r="S152" s="494"/>
      <c r="T152" s="666">
        <v>8.2100000000000009</v>
      </c>
    </row>
    <row r="153" spans="1:20">
      <c r="A153" s="392"/>
      <c r="B153" s="519"/>
      <c r="C153" s="137">
        <v>10</v>
      </c>
      <c r="D153" s="133"/>
      <c r="E153" s="398"/>
      <c r="F153" s="398"/>
      <c r="G153" s="502"/>
      <c r="H153" s="494"/>
      <c r="I153" s="133"/>
      <c r="J153" s="133"/>
      <c r="K153" s="144"/>
      <c r="L153" s="384"/>
      <c r="M153" s="402"/>
      <c r="N153" s="409"/>
      <c r="O153" s="403"/>
      <c r="P153" s="412"/>
      <c r="Q153" s="384"/>
      <c r="R153" s="402"/>
      <c r="S153" s="514"/>
      <c r="T153" s="539">
        <v>7.51</v>
      </c>
    </row>
    <row r="154" spans="1:20">
      <c r="A154" s="391" t="s">
        <v>0</v>
      </c>
      <c r="B154" s="518" t="s">
        <v>2</v>
      </c>
      <c r="C154" s="126" t="s">
        <v>3</v>
      </c>
      <c r="D154" s="127" t="s">
        <v>138</v>
      </c>
      <c r="E154" s="137" t="s">
        <v>150</v>
      </c>
      <c r="F154" s="398"/>
      <c r="G154" s="126" t="s">
        <v>137</v>
      </c>
      <c r="H154" s="494"/>
      <c r="I154" s="126" t="s">
        <v>147</v>
      </c>
      <c r="J154" s="126" t="s">
        <v>141</v>
      </c>
      <c r="K154" s="126" t="s">
        <v>335</v>
      </c>
      <c r="L154" s="127" t="s">
        <v>131</v>
      </c>
      <c r="M154" s="127" t="s">
        <v>161</v>
      </c>
      <c r="N154" s="127" t="s">
        <v>324</v>
      </c>
      <c r="O154" s="127" t="s">
        <v>162</v>
      </c>
      <c r="P154" s="126" t="s">
        <v>149</v>
      </c>
      <c r="Q154" s="127" t="s">
        <v>152</v>
      </c>
      <c r="R154" s="127" t="s">
        <v>129</v>
      </c>
      <c r="S154" s="137" t="s">
        <v>143</v>
      </c>
      <c r="T154" s="536" t="s">
        <v>125</v>
      </c>
    </row>
    <row r="155" spans="1:20">
      <c r="A155" s="466">
        <v>2006</v>
      </c>
      <c r="B155" s="575" t="s">
        <v>24</v>
      </c>
      <c r="C155" s="138">
        <v>2</v>
      </c>
      <c r="D155" s="422">
        <v>8.75</v>
      </c>
      <c r="E155" s="422"/>
      <c r="F155" s="398"/>
      <c r="G155" s="422"/>
      <c r="H155" s="494"/>
      <c r="I155" s="422"/>
      <c r="J155" s="440"/>
      <c r="K155" s="429"/>
      <c r="L155" s="424"/>
      <c r="M155" s="425"/>
      <c r="N155" s="426"/>
      <c r="O155" s="432"/>
      <c r="P155" s="424"/>
      <c r="Q155" s="426"/>
      <c r="R155" s="422"/>
      <c r="S155" s="427"/>
      <c r="T155" s="433"/>
    </row>
    <row r="156" spans="1:20">
      <c r="A156" s="466"/>
      <c r="B156" s="523"/>
      <c r="C156" s="138">
        <v>2</v>
      </c>
      <c r="D156" s="428"/>
      <c r="E156" s="428"/>
      <c r="F156" s="398"/>
      <c r="G156" s="428">
        <v>9.0299999999999994</v>
      </c>
      <c r="H156" s="494"/>
      <c r="I156" s="428"/>
      <c r="J156" s="440"/>
      <c r="K156" s="429"/>
      <c r="L156" s="430"/>
      <c r="M156" s="427"/>
      <c r="N156" s="431"/>
      <c r="O156" s="432"/>
      <c r="P156" s="430"/>
      <c r="Q156" s="431"/>
      <c r="R156" s="428"/>
      <c r="S156" s="427"/>
      <c r="T156" s="433"/>
    </row>
    <row r="157" spans="1:20">
      <c r="A157" s="466"/>
      <c r="B157" s="523"/>
      <c r="C157" s="139">
        <v>1</v>
      </c>
      <c r="D157" s="428"/>
      <c r="E157" s="428">
        <v>9.14</v>
      </c>
      <c r="F157" s="398"/>
      <c r="G157" s="428"/>
      <c r="H157" s="494"/>
      <c r="I157" s="428"/>
      <c r="J157" s="440"/>
      <c r="K157" s="429"/>
      <c r="L157" s="430"/>
      <c r="M157" s="427"/>
      <c r="N157" s="431"/>
      <c r="O157" s="432"/>
      <c r="P157" s="430"/>
      <c r="Q157" s="431"/>
      <c r="R157" s="428"/>
      <c r="S157" s="427"/>
      <c r="T157" s="433"/>
    </row>
    <row r="158" spans="1:20">
      <c r="A158" s="466"/>
      <c r="B158" s="523"/>
      <c r="C158" s="550">
        <v>10</v>
      </c>
      <c r="D158" s="428"/>
      <c r="E158" s="428"/>
      <c r="F158" s="398"/>
      <c r="G158" s="428"/>
      <c r="H158" s="494"/>
      <c r="I158" s="428"/>
      <c r="J158" s="440"/>
      <c r="K158" s="429">
        <v>7.64</v>
      </c>
      <c r="L158" s="430"/>
      <c r="M158" s="427"/>
      <c r="N158" s="431"/>
      <c r="O158" s="432"/>
      <c r="P158" s="430"/>
      <c r="Q158" s="431"/>
      <c r="R158" s="428"/>
      <c r="S158" s="427"/>
      <c r="T158" s="433"/>
    </row>
    <row r="159" spans="1:20">
      <c r="A159" s="466"/>
      <c r="B159" s="523"/>
      <c r="C159" s="550">
        <v>13</v>
      </c>
      <c r="D159" s="428"/>
      <c r="E159" s="428"/>
      <c r="F159" s="398"/>
      <c r="G159" s="428"/>
      <c r="H159" s="494"/>
      <c r="I159" s="428"/>
      <c r="J159" s="440"/>
      <c r="K159" s="429"/>
      <c r="L159" s="430"/>
      <c r="M159" s="427"/>
      <c r="N159" s="431"/>
      <c r="O159" s="441">
        <v>8.25</v>
      </c>
      <c r="P159" s="430"/>
      <c r="Q159" s="431"/>
      <c r="R159" s="428"/>
      <c r="S159" s="427"/>
      <c r="T159" s="433"/>
    </row>
    <row r="160" spans="1:20">
      <c r="A160" s="466"/>
      <c r="B160" s="523"/>
      <c r="C160" s="550">
        <v>5</v>
      </c>
      <c r="D160" s="428"/>
      <c r="E160" s="428"/>
      <c r="F160" s="398"/>
      <c r="G160" s="428"/>
      <c r="H160" s="494"/>
      <c r="I160" s="428"/>
      <c r="J160" s="440"/>
      <c r="K160" s="429"/>
      <c r="L160" s="430"/>
      <c r="M160" s="427"/>
      <c r="N160" s="431"/>
      <c r="O160" s="432"/>
      <c r="P160" s="430"/>
      <c r="Q160" s="431"/>
      <c r="R160" s="428">
        <v>8.6199999999999992</v>
      </c>
      <c r="S160" s="427"/>
      <c r="T160" s="433"/>
    </row>
    <row r="161" spans="1:20">
      <c r="A161" s="466"/>
      <c r="B161" s="523"/>
      <c r="C161" s="550">
        <v>13</v>
      </c>
      <c r="D161" s="428"/>
      <c r="E161" s="428"/>
      <c r="F161" s="398"/>
      <c r="G161" s="428"/>
      <c r="H161" s="494"/>
      <c r="I161" s="428">
        <v>8.4600000000000009</v>
      </c>
      <c r="J161" s="440"/>
      <c r="K161" s="429"/>
      <c r="L161" s="430"/>
      <c r="M161" s="427"/>
      <c r="N161" s="431"/>
      <c r="O161" s="432"/>
      <c r="P161" s="430"/>
      <c r="Q161" s="431"/>
      <c r="R161" s="428"/>
      <c r="S161" s="427"/>
      <c r="T161" s="433"/>
    </row>
    <row r="162" spans="1:20">
      <c r="A162" s="467"/>
      <c r="B162" s="524"/>
      <c r="C162" s="550">
        <v>14</v>
      </c>
      <c r="D162" s="435"/>
      <c r="E162" s="435"/>
      <c r="F162" s="398"/>
      <c r="G162" s="435"/>
      <c r="H162" s="494"/>
      <c r="I162" s="435">
        <v>8.6199999999999992</v>
      </c>
      <c r="J162" s="442"/>
      <c r="K162" s="436"/>
      <c r="L162" s="437"/>
      <c r="M162" s="438"/>
      <c r="N162" s="439"/>
      <c r="O162" s="443"/>
      <c r="P162" s="437"/>
      <c r="Q162" s="439"/>
      <c r="R162" s="435"/>
      <c r="S162" s="427"/>
      <c r="T162" s="433"/>
    </row>
    <row r="163" spans="1:20">
      <c r="A163" s="391" t="s">
        <v>0</v>
      </c>
      <c r="B163" s="518" t="s">
        <v>2</v>
      </c>
      <c r="C163" s="126" t="s">
        <v>3</v>
      </c>
      <c r="D163" s="126" t="s">
        <v>138</v>
      </c>
      <c r="E163" s="126" t="s">
        <v>150</v>
      </c>
      <c r="F163" s="398"/>
      <c r="G163" s="126" t="s">
        <v>137</v>
      </c>
      <c r="H163" s="494"/>
      <c r="I163" s="126" t="s">
        <v>147</v>
      </c>
      <c r="J163" s="126" t="s">
        <v>141</v>
      </c>
      <c r="K163" s="126" t="s">
        <v>335</v>
      </c>
      <c r="L163" s="127" t="s">
        <v>131</v>
      </c>
      <c r="M163" s="127" t="s">
        <v>161</v>
      </c>
      <c r="N163" s="127" t="s">
        <v>324</v>
      </c>
      <c r="O163" s="126" t="s">
        <v>162</v>
      </c>
      <c r="P163" s="127" t="s">
        <v>149</v>
      </c>
      <c r="Q163" s="127" t="s">
        <v>152</v>
      </c>
      <c r="R163" s="137" t="s">
        <v>129</v>
      </c>
      <c r="S163" s="137" t="s">
        <v>143</v>
      </c>
      <c r="T163" s="433"/>
    </row>
    <row r="164" spans="1:20">
      <c r="A164" s="466">
        <v>2007</v>
      </c>
      <c r="B164" s="575" t="s">
        <v>62</v>
      </c>
      <c r="C164" s="555">
        <v>1</v>
      </c>
      <c r="D164" s="421">
        <v>9.11</v>
      </c>
      <c r="E164" s="421"/>
      <c r="F164" s="398"/>
      <c r="G164" s="421"/>
      <c r="H164" s="494"/>
      <c r="I164" s="448"/>
      <c r="J164" s="449"/>
      <c r="K164" s="450"/>
      <c r="L164" s="450"/>
      <c r="M164" s="450"/>
      <c r="N164" s="451"/>
      <c r="O164" s="452"/>
      <c r="P164" s="423"/>
      <c r="Q164" s="453"/>
      <c r="R164" s="454"/>
      <c r="S164" s="427"/>
      <c r="T164" s="433"/>
    </row>
    <row r="165" spans="1:20">
      <c r="A165" s="466"/>
      <c r="B165" s="523"/>
      <c r="C165" s="557">
        <v>2</v>
      </c>
      <c r="D165" s="446"/>
      <c r="E165" s="446"/>
      <c r="F165" s="398"/>
      <c r="G165" s="446">
        <v>9.15</v>
      </c>
      <c r="H165" s="494"/>
      <c r="I165" s="434"/>
      <c r="J165" s="455"/>
      <c r="K165" s="454"/>
      <c r="L165" s="454"/>
      <c r="M165" s="454"/>
      <c r="N165" s="456"/>
      <c r="O165" s="452"/>
      <c r="P165" s="429"/>
      <c r="Q165" s="457"/>
      <c r="R165" s="454"/>
      <c r="S165" s="454"/>
      <c r="T165" s="458"/>
    </row>
    <row r="166" spans="1:20">
      <c r="A166" s="466"/>
      <c r="B166" s="523"/>
      <c r="C166" s="555">
        <v>1</v>
      </c>
      <c r="D166" s="446"/>
      <c r="E166" s="446">
        <v>8.67</v>
      </c>
      <c r="F166" s="398"/>
      <c r="G166" s="446"/>
      <c r="H166" s="494"/>
      <c r="I166" s="434"/>
      <c r="J166" s="455"/>
      <c r="K166" s="454"/>
      <c r="L166" s="454"/>
      <c r="M166" s="454"/>
      <c r="N166" s="456"/>
      <c r="O166" s="452"/>
      <c r="P166" s="429"/>
      <c r="Q166" s="457"/>
      <c r="R166" s="454"/>
      <c r="S166" s="454"/>
      <c r="T166" s="458"/>
    </row>
    <row r="167" spans="1:20">
      <c r="A167" s="466"/>
      <c r="B167" s="523"/>
      <c r="C167" s="550">
        <v>12</v>
      </c>
      <c r="D167" s="446"/>
      <c r="E167" s="446"/>
      <c r="F167" s="398"/>
      <c r="G167" s="446"/>
      <c r="H167" s="494"/>
      <c r="I167" s="434"/>
      <c r="J167" s="455"/>
      <c r="K167" s="454"/>
      <c r="L167" s="454"/>
      <c r="M167" s="454"/>
      <c r="N167" s="456"/>
      <c r="O167" s="452">
        <v>8.2200000000000006</v>
      </c>
      <c r="P167" s="429"/>
      <c r="Q167" s="457"/>
      <c r="R167" s="454"/>
      <c r="S167" s="454"/>
      <c r="T167" s="458"/>
    </row>
    <row r="168" spans="1:20">
      <c r="A168" s="466"/>
      <c r="B168" s="523"/>
      <c r="C168" s="550">
        <v>9</v>
      </c>
      <c r="D168" s="446"/>
      <c r="E168" s="446"/>
      <c r="F168" s="398"/>
      <c r="G168" s="446"/>
      <c r="H168" s="494"/>
      <c r="I168" s="434"/>
      <c r="J168" s="455"/>
      <c r="K168" s="454"/>
      <c r="L168" s="454"/>
      <c r="M168" s="454"/>
      <c r="N168" s="456"/>
      <c r="O168" s="452"/>
      <c r="P168" s="429">
        <v>8.86</v>
      </c>
      <c r="Q168" s="457"/>
      <c r="R168" s="454"/>
      <c r="S168" s="454"/>
      <c r="T168" s="458"/>
    </row>
    <row r="169" spans="1:20">
      <c r="A169" s="466"/>
      <c r="B169" s="523"/>
      <c r="C169" s="550">
        <v>18</v>
      </c>
      <c r="D169" s="446"/>
      <c r="E169" s="446"/>
      <c r="F169" s="398"/>
      <c r="G169" s="446"/>
      <c r="H169" s="494"/>
      <c r="I169" s="434"/>
      <c r="J169" s="455"/>
      <c r="K169" s="454"/>
      <c r="L169" s="454"/>
      <c r="M169" s="454"/>
      <c r="N169" s="456"/>
      <c r="O169" s="452"/>
      <c r="P169" s="429">
        <v>6.55</v>
      </c>
      <c r="Q169" s="457"/>
      <c r="R169" s="454"/>
      <c r="S169" s="454"/>
      <c r="T169" s="458"/>
    </row>
    <row r="170" spans="1:20">
      <c r="A170" s="466"/>
      <c r="B170" s="523"/>
      <c r="C170" s="550">
        <v>12</v>
      </c>
      <c r="D170" s="446"/>
      <c r="E170" s="446"/>
      <c r="F170" s="398"/>
      <c r="G170" s="446"/>
      <c r="H170" s="494"/>
      <c r="I170" s="434"/>
      <c r="J170" s="455"/>
      <c r="K170" s="454"/>
      <c r="L170" s="454"/>
      <c r="M170" s="454"/>
      <c r="N170" s="456"/>
      <c r="O170" s="452"/>
      <c r="P170" s="429">
        <v>7.78</v>
      </c>
      <c r="Q170" s="457"/>
      <c r="R170" s="454"/>
      <c r="S170" s="454"/>
      <c r="T170" s="458"/>
    </row>
    <row r="171" spans="1:20">
      <c r="A171" s="467"/>
      <c r="B171" s="524"/>
      <c r="C171" s="550">
        <v>16</v>
      </c>
      <c r="D171" s="459"/>
      <c r="E171" s="459"/>
      <c r="F171" s="398"/>
      <c r="G171" s="459"/>
      <c r="H171" s="494"/>
      <c r="I171" s="460">
        <v>8.3699999999999992</v>
      </c>
      <c r="J171" s="461"/>
      <c r="K171" s="462"/>
      <c r="L171" s="462"/>
      <c r="M171" s="462"/>
      <c r="N171" s="463"/>
      <c r="O171" s="464"/>
      <c r="P171" s="436"/>
      <c r="Q171" s="465"/>
      <c r="R171" s="462"/>
      <c r="S171" s="454"/>
      <c r="T171" s="458"/>
    </row>
    <row r="172" spans="1:20">
      <c r="A172" s="391" t="s">
        <v>0</v>
      </c>
      <c r="B172" s="518" t="s">
        <v>2</v>
      </c>
      <c r="C172" s="126" t="s">
        <v>3</v>
      </c>
      <c r="D172" s="126" t="s">
        <v>138</v>
      </c>
      <c r="E172" s="137" t="s">
        <v>150</v>
      </c>
      <c r="F172" s="398"/>
      <c r="G172" s="126" t="s">
        <v>137</v>
      </c>
      <c r="H172" s="494"/>
      <c r="I172" s="126" t="s">
        <v>147</v>
      </c>
      <c r="J172" s="127" t="s">
        <v>141</v>
      </c>
      <c r="K172" s="137" t="s">
        <v>335</v>
      </c>
      <c r="L172" s="127" t="s">
        <v>131</v>
      </c>
      <c r="M172" s="127" t="s">
        <v>161</v>
      </c>
      <c r="N172" s="137" t="s">
        <v>324</v>
      </c>
      <c r="O172" s="126" t="s">
        <v>162</v>
      </c>
      <c r="P172" s="126" t="s">
        <v>149</v>
      </c>
      <c r="Q172" s="127" t="s">
        <v>152</v>
      </c>
      <c r="R172" s="137" t="s">
        <v>129</v>
      </c>
      <c r="S172" s="137" t="s">
        <v>143</v>
      </c>
      <c r="T172" s="458"/>
    </row>
    <row r="173" spans="1:20">
      <c r="A173" s="466">
        <v>2008</v>
      </c>
      <c r="B173" s="575" t="s">
        <v>115</v>
      </c>
      <c r="C173" s="555">
        <v>1</v>
      </c>
      <c r="D173" s="421">
        <v>9.61</v>
      </c>
      <c r="E173" s="421"/>
      <c r="F173" s="398"/>
      <c r="G173" s="421"/>
      <c r="H173" s="494"/>
      <c r="I173" s="421"/>
      <c r="J173" s="421"/>
      <c r="K173" s="429"/>
      <c r="L173" s="424"/>
      <c r="M173" s="426"/>
      <c r="N173" s="432"/>
      <c r="O173" s="449"/>
      <c r="P173" s="425"/>
      <c r="Q173" s="450"/>
      <c r="R173" s="454"/>
      <c r="S173" s="427"/>
      <c r="T173" s="433"/>
    </row>
    <row r="174" spans="1:20">
      <c r="A174" s="466"/>
      <c r="B174" s="523"/>
      <c r="C174" s="555">
        <v>2</v>
      </c>
      <c r="D174" s="446"/>
      <c r="E174" s="446"/>
      <c r="F174" s="398"/>
      <c r="G174" s="446">
        <v>9.3800000000000008</v>
      </c>
      <c r="H174" s="494"/>
      <c r="I174" s="446"/>
      <c r="J174" s="446"/>
      <c r="K174" s="429"/>
      <c r="L174" s="430"/>
      <c r="M174" s="431"/>
      <c r="N174" s="432"/>
      <c r="O174" s="455"/>
      <c r="P174" s="427"/>
      <c r="Q174" s="454"/>
      <c r="R174" s="454"/>
      <c r="S174" s="454"/>
      <c r="T174" s="458"/>
    </row>
    <row r="175" spans="1:20">
      <c r="A175" s="466"/>
      <c r="B175" s="523"/>
      <c r="C175" s="556">
        <v>3</v>
      </c>
      <c r="D175" s="446"/>
      <c r="E175" s="446">
        <v>8.85</v>
      </c>
      <c r="F175" s="398"/>
      <c r="G175" s="446"/>
      <c r="H175" s="494"/>
      <c r="I175" s="446"/>
      <c r="J175" s="446"/>
      <c r="K175" s="429"/>
      <c r="L175" s="430"/>
      <c r="M175" s="431"/>
      <c r="N175" s="432"/>
      <c r="O175" s="455"/>
      <c r="P175" s="427"/>
      <c r="Q175" s="454"/>
      <c r="R175" s="454"/>
      <c r="S175" s="454"/>
      <c r="T175" s="458"/>
    </row>
    <row r="176" spans="1:20">
      <c r="A176" s="466"/>
      <c r="B176" s="523"/>
      <c r="C176" s="550">
        <v>6</v>
      </c>
      <c r="D176" s="446"/>
      <c r="E176" s="446"/>
      <c r="F176" s="398"/>
      <c r="G176" s="446"/>
      <c r="H176" s="494"/>
      <c r="I176" s="446"/>
      <c r="J176" s="446">
        <v>8.33</v>
      </c>
      <c r="K176" s="429"/>
      <c r="L176" s="430"/>
      <c r="M176" s="431"/>
      <c r="N176" s="432"/>
      <c r="O176" s="455"/>
      <c r="P176" s="427"/>
      <c r="Q176" s="454"/>
      <c r="R176" s="454"/>
      <c r="S176" s="454"/>
      <c r="T176" s="458"/>
    </row>
    <row r="177" spans="1:20">
      <c r="A177" s="466"/>
      <c r="B177" s="523"/>
      <c r="C177" s="550">
        <v>11</v>
      </c>
      <c r="D177" s="446"/>
      <c r="E177" s="446"/>
      <c r="F177" s="398"/>
      <c r="G177" s="446"/>
      <c r="H177" s="494"/>
      <c r="I177" s="446"/>
      <c r="J177" s="446"/>
      <c r="K177" s="429">
        <v>8.3699999999999992</v>
      </c>
      <c r="L177" s="430"/>
      <c r="M177" s="431"/>
      <c r="N177" s="432"/>
      <c r="O177" s="455"/>
      <c r="P177" s="427"/>
      <c r="Q177" s="454"/>
      <c r="R177" s="454"/>
      <c r="S177" s="454"/>
      <c r="T177" s="458"/>
    </row>
    <row r="178" spans="1:20">
      <c r="A178" s="466"/>
      <c r="B178" s="523"/>
      <c r="C178" s="550">
        <v>22</v>
      </c>
      <c r="D178" s="446"/>
      <c r="E178" s="446"/>
      <c r="F178" s="398"/>
      <c r="G178" s="446"/>
      <c r="H178" s="494"/>
      <c r="I178" s="446"/>
      <c r="J178" s="446"/>
      <c r="K178" s="598">
        <v>8</v>
      </c>
      <c r="L178" s="430"/>
      <c r="M178" s="431"/>
      <c r="N178" s="432"/>
      <c r="O178" s="455"/>
      <c r="P178" s="427"/>
      <c r="Q178" s="454"/>
      <c r="R178" s="454"/>
      <c r="S178" s="454"/>
      <c r="T178" s="458"/>
    </row>
    <row r="179" spans="1:20">
      <c r="A179" s="466"/>
      <c r="B179" s="523"/>
      <c r="C179" s="550">
        <v>25</v>
      </c>
      <c r="D179" s="446"/>
      <c r="E179" s="446"/>
      <c r="F179" s="398"/>
      <c r="G179" s="446"/>
      <c r="H179" s="494"/>
      <c r="I179" s="446"/>
      <c r="J179" s="446"/>
      <c r="K179" s="597">
        <v>7.85</v>
      </c>
      <c r="L179" s="430"/>
      <c r="M179" s="431"/>
      <c r="N179" s="432"/>
      <c r="O179" s="455"/>
      <c r="P179" s="427"/>
      <c r="Q179" s="454"/>
      <c r="R179" s="454"/>
      <c r="S179" s="454"/>
      <c r="T179" s="458"/>
    </row>
    <row r="180" spans="1:20">
      <c r="A180" s="466"/>
      <c r="B180" s="523"/>
      <c r="C180" s="550">
        <v>14</v>
      </c>
      <c r="D180" s="446"/>
      <c r="E180" s="446"/>
      <c r="F180" s="398"/>
      <c r="G180" s="446"/>
      <c r="H180" s="494"/>
      <c r="I180" s="446">
        <v>8.4</v>
      </c>
      <c r="J180" s="446"/>
      <c r="K180" s="429"/>
      <c r="L180" s="430"/>
      <c r="M180" s="431"/>
      <c r="N180" s="432"/>
      <c r="O180" s="455"/>
      <c r="P180" s="427"/>
      <c r="Q180" s="454"/>
      <c r="R180" s="454"/>
      <c r="S180" s="454"/>
      <c r="T180" s="458"/>
    </row>
    <row r="181" spans="1:20">
      <c r="A181" s="466"/>
      <c r="B181" s="523"/>
      <c r="C181" s="550">
        <v>14</v>
      </c>
      <c r="D181" s="446"/>
      <c r="E181" s="446"/>
      <c r="F181" s="398"/>
      <c r="G181" s="446"/>
      <c r="H181" s="494"/>
      <c r="I181" s="446">
        <v>8.39</v>
      </c>
      <c r="J181" s="446"/>
      <c r="K181" s="429"/>
      <c r="L181" s="430"/>
      <c r="M181" s="431"/>
      <c r="N181" s="432"/>
      <c r="O181" s="455"/>
      <c r="P181" s="427"/>
      <c r="Q181" s="454"/>
      <c r="R181" s="454"/>
      <c r="S181" s="454"/>
      <c r="T181" s="458"/>
    </row>
    <row r="182" spans="1:20">
      <c r="A182" s="466"/>
      <c r="B182" s="523"/>
      <c r="C182" s="422">
        <v>14</v>
      </c>
      <c r="D182" s="446"/>
      <c r="E182" s="446"/>
      <c r="F182" s="398"/>
      <c r="G182" s="446"/>
      <c r="H182" s="494"/>
      <c r="I182" s="446"/>
      <c r="J182" s="446"/>
      <c r="K182" s="429"/>
      <c r="L182" s="430"/>
      <c r="M182" s="431"/>
      <c r="N182" s="432">
        <v>7.89</v>
      </c>
      <c r="O182" s="455"/>
      <c r="P182" s="427"/>
      <c r="Q182" s="454"/>
      <c r="R182" s="454"/>
      <c r="S182" s="454"/>
      <c r="T182" s="458"/>
    </row>
    <row r="183" spans="1:20" s="43" customFormat="1">
      <c r="A183" s="558" t="s">
        <v>0</v>
      </c>
      <c r="B183" s="553" t="s">
        <v>2</v>
      </c>
      <c r="C183" s="550" t="s">
        <v>3</v>
      </c>
      <c r="D183" s="554" t="s">
        <v>138</v>
      </c>
      <c r="E183" s="554" t="s">
        <v>150</v>
      </c>
      <c r="F183" s="398"/>
      <c r="G183" s="554" t="s">
        <v>137</v>
      </c>
      <c r="H183" s="494"/>
      <c r="I183" s="554" t="s">
        <v>147</v>
      </c>
      <c r="J183" s="554" t="s">
        <v>141</v>
      </c>
      <c r="K183" s="551" t="s">
        <v>335</v>
      </c>
      <c r="L183" s="551" t="s">
        <v>131</v>
      </c>
      <c r="M183" s="551" t="s">
        <v>161</v>
      </c>
      <c r="N183" s="551" t="s">
        <v>324</v>
      </c>
      <c r="O183" s="554" t="s">
        <v>162</v>
      </c>
      <c r="P183" s="551" t="s">
        <v>149</v>
      </c>
      <c r="Q183" s="551" t="s">
        <v>152</v>
      </c>
      <c r="R183" s="551" t="s">
        <v>129</v>
      </c>
      <c r="S183" s="551" t="s">
        <v>143</v>
      </c>
      <c r="T183" s="559" t="s">
        <v>125</v>
      </c>
    </row>
    <row r="184" spans="1:20">
      <c r="A184" s="466">
        <v>2009</v>
      </c>
      <c r="B184" s="575" t="s">
        <v>44</v>
      </c>
      <c r="C184" s="555">
        <v>1</v>
      </c>
      <c r="D184" s="655">
        <v>9.65</v>
      </c>
      <c r="E184" s="398"/>
      <c r="F184" s="398"/>
      <c r="G184" s="421"/>
      <c r="H184" s="494"/>
      <c r="I184" s="421"/>
      <c r="J184" s="449"/>
      <c r="K184" s="451"/>
      <c r="L184" s="422"/>
      <c r="M184" s="424"/>
      <c r="N184" s="426"/>
      <c r="O184" s="422"/>
      <c r="P184" s="425"/>
      <c r="Q184" s="421"/>
      <c r="R184" s="454"/>
      <c r="S184" s="427"/>
      <c r="T184" s="433"/>
    </row>
    <row r="185" spans="1:20">
      <c r="A185" s="466"/>
      <c r="B185" s="523"/>
      <c r="C185" s="555">
        <v>3</v>
      </c>
      <c r="D185" s="446"/>
      <c r="E185" s="398"/>
      <c r="F185" s="398"/>
      <c r="G185" s="446">
        <v>9.41</v>
      </c>
      <c r="H185" s="494"/>
      <c r="I185" s="446"/>
      <c r="J185" s="455"/>
      <c r="K185" s="456"/>
      <c r="L185" s="428"/>
      <c r="M185" s="430"/>
      <c r="N185" s="431"/>
      <c r="O185" s="428"/>
      <c r="P185" s="427"/>
      <c r="Q185" s="446"/>
      <c r="R185" s="454"/>
      <c r="S185" s="454"/>
      <c r="T185" s="458"/>
    </row>
    <row r="186" spans="1:20">
      <c r="A186" s="466"/>
      <c r="B186" s="523"/>
      <c r="C186" s="550">
        <v>11</v>
      </c>
      <c r="D186" s="446"/>
      <c r="E186" s="398"/>
      <c r="F186" s="398"/>
      <c r="G186" s="446"/>
      <c r="H186" s="494"/>
      <c r="I186" s="446"/>
      <c r="J186" s="455"/>
      <c r="K186" s="456"/>
      <c r="L186" s="428"/>
      <c r="M186" s="430"/>
      <c r="N186" s="431"/>
      <c r="O186" s="428">
        <v>8.36</v>
      </c>
      <c r="P186" s="427"/>
      <c r="Q186" s="446"/>
      <c r="R186" s="454"/>
      <c r="S186" s="454"/>
      <c r="T186" s="458"/>
    </row>
    <row r="187" spans="1:20">
      <c r="A187" s="466"/>
      <c r="B187" s="523"/>
      <c r="C187" s="550">
        <v>13</v>
      </c>
      <c r="D187" s="446"/>
      <c r="E187" s="398"/>
      <c r="F187" s="398"/>
      <c r="G187" s="446"/>
      <c r="H187" s="494"/>
      <c r="I187" s="446"/>
      <c r="J187" s="455"/>
      <c r="K187" s="456"/>
      <c r="L187" s="428"/>
      <c r="M187" s="430"/>
      <c r="N187" s="431"/>
      <c r="O187" s="428">
        <v>7.55</v>
      </c>
      <c r="P187" s="427"/>
      <c r="Q187" s="446"/>
      <c r="R187" s="454"/>
      <c r="S187" s="454"/>
      <c r="T187" s="458"/>
    </row>
    <row r="188" spans="1:20">
      <c r="A188" s="466"/>
      <c r="B188" s="523"/>
      <c r="C188" s="550">
        <v>4</v>
      </c>
      <c r="D188" s="446"/>
      <c r="E188" s="398"/>
      <c r="F188" s="398"/>
      <c r="G188" s="446"/>
      <c r="H188" s="494"/>
      <c r="I188" s="446"/>
      <c r="J188" s="455"/>
      <c r="K188" s="456"/>
      <c r="L188" s="428">
        <v>8.59</v>
      </c>
      <c r="M188" s="430"/>
      <c r="N188" s="431"/>
      <c r="O188" s="428"/>
      <c r="P188" s="427"/>
      <c r="Q188" s="446"/>
      <c r="R188" s="454"/>
      <c r="S188" s="454"/>
      <c r="T188" s="458"/>
    </row>
    <row r="189" spans="1:20">
      <c r="A189" s="466"/>
      <c r="B189" s="523"/>
      <c r="C189" s="550">
        <v>13</v>
      </c>
      <c r="D189" s="446"/>
      <c r="E189" s="398"/>
      <c r="F189" s="398"/>
      <c r="G189" s="446"/>
      <c r="H189" s="494"/>
      <c r="I189" s="446">
        <v>8.4700000000000006</v>
      </c>
      <c r="J189" s="455"/>
      <c r="K189" s="456"/>
      <c r="L189" s="428"/>
      <c r="M189" s="430"/>
      <c r="N189" s="431"/>
      <c r="O189" s="428"/>
      <c r="P189" s="427"/>
      <c r="Q189" s="446"/>
      <c r="R189" s="454"/>
      <c r="S189" s="454"/>
      <c r="T189" s="458"/>
    </row>
    <row r="190" spans="1:20">
      <c r="A190" s="466"/>
      <c r="B190" s="523"/>
      <c r="C190" s="550">
        <v>11</v>
      </c>
      <c r="D190" s="446"/>
      <c r="E190" s="398"/>
      <c r="F190" s="398"/>
      <c r="G190" s="446"/>
      <c r="H190" s="494"/>
      <c r="I190" s="446">
        <v>9.2899999999999991</v>
      </c>
      <c r="J190" s="455"/>
      <c r="K190" s="456"/>
      <c r="L190" s="428"/>
      <c r="M190" s="430"/>
      <c r="N190" s="431"/>
      <c r="O190" s="428"/>
      <c r="P190" s="427"/>
      <c r="Q190" s="446"/>
      <c r="R190" s="454"/>
      <c r="S190" s="454"/>
      <c r="T190" s="458"/>
    </row>
    <row r="191" spans="1:20">
      <c r="A191" s="466"/>
      <c r="B191" s="523"/>
      <c r="C191" s="422">
        <v>9</v>
      </c>
      <c r="D191" s="446"/>
      <c r="E191" s="398"/>
      <c r="F191" s="398"/>
      <c r="G191" s="446"/>
      <c r="H191" s="494"/>
      <c r="I191" s="446"/>
      <c r="J191" s="455"/>
      <c r="K191" s="456"/>
      <c r="L191" s="428"/>
      <c r="M191" s="430"/>
      <c r="N191" s="431"/>
      <c r="O191" s="428"/>
      <c r="P191" s="427"/>
      <c r="Q191" s="446">
        <v>8</v>
      </c>
      <c r="R191" s="454"/>
      <c r="S191" s="454"/>
      <c r="T191" s="458"/>
    </row>
    <row r="192" spans="1:20">
      <c r="A192" s="560" t="s">
        <v>0</v>
      </c>
      <c r="B192" s="553" t="s">
        <v>2</v>
      </c>
      <c r="C192" s="550" t="s">
        <v>3</v>
      </c>
      <c r="D192" s="554" t="s">
        <v>138</v>
      </c>
      <c r="E192" s="398"/>
      <c r="F192" s="398"/>
      <c r="G192" s="554" t="s">
        <v>137</v>
      </c>
      <c r="H192" s="494"/>
      <c r="I192" s="554" t="s">
        <v>147</v>
      </c>
      <c r="J192" s="554" t="s">
        <v>141</v>
      </c>
      <c r="K192" s="551" t="s">
        <v>335</v>
      </c>
      <c r="L192" s="551" t="s">
        <v>131</v>
      </c>
      <c r="M192" s="551" t="s">
        <v>161</v>
      </c>
      <c r="N192" s="551" t="s">
        <v>324</v>
      </c>
      <c r="O192" s="551" t="s">
        <v>162</v>
      </c>
      <c r="P192" s="551" t="s">
        <v>149</v>
      </c>
      <c r="Q192" s="554" t="s">
        <v>152</v>
      </c>
      <c r="R192" s="551" t="s">
        <v>129</v>
      </c>
      <c r="S192" s="551" t="s">
        <v>143</v>
      </c>
      <c r="T192" s="559" t="s">
        <v>125</v>
      </c>
    </row>
    <row r="193" spans="1:20">
      <c r="A193" s="466">
        <v>2010</v>
      </c>
      <c r="B193" s="578" t="s">
        <v>182</v>
      </c>
      <c r="C193" s="808">
        <v>1</v>
      </c>
      <c r="D193" s="421">
        <v>9.43</v>
      </c>
      <c r="E193" s="398"/>
      <c r="F193" s="398"/>
      <c r="G193" s="422"/>
      <c r="H193" s="494"/>
      <c r="I193" s="422"/>
      <c r="J193" s="423"/>
      <c r="K193" s="424"/>
      <c r="L193" s="425"/>
      <c r="M193" s="422"/>
      <c r="N193" s="425"/>
      <c r="O193" s="426"/>
      <c r="P193" s="444"/>
      <c r="Q193" s="430"/>
      <c r="R193" s="427"/>
      <c r="S193" s="427"/>
      <c r="T193" s="433"/>
    </row>
    <row r="194" spans="1:20">
      <c r="A194" s="466"/>
      <c r="B194" s="521"/>
      <c r="C194" s="808"/>
      <c r="D194" s="428">
        <v>9.48</v>
      </c>
      <c r="E194" s="398"/>
      <c r="F194" s="398"/>
      <c r="G194" s="428"/>
      <c r="H194" s="494"/>
      <c r="I194" s="428"/>
      <c r="J194" s="429"/>
      <c r="K194" s="430"/>
      <c r="L194" s="427"/>
      <c r="M194" s="428"/>
      <c r="N194" s="427"/>
      <c r="O194" s="431"/>
      <c r="P194" s="445"/>
      <c r="Q194" s="427"/>
      <c r="R194" s="427"/>
      <c r="S194" s="427"/>
      <c r="T194" s="433"/>
    </row>
    <row r="195" spans="1:20">
      <c r="A195" s="466"/>
      <c r="B195" s="521"/>
      <c r="C195" s="808">
        <v>1</v>
      </c>
      <c r="D195" s="428"/>
      <c r="E195" s="398"/>
      <c r="F195" s="398"/>
      <c r="G195" s="446">
        <v>9.27</v>
      </c>
      <c r="H195" s="494"/>
      <c r="I195" s="428"/>
      <c r="J195" s="429"/>
      <c r="K195" s="430"/>
      <c r="L195" s="427"/>
      <c r="M195" s="428"/>
      <c r="N195" s="427"/>
      <c r="O195" s="431"/>
      <c r="P195" s="445"/>
      <c r="Q195" s="427"/>
      <c r="R195" s="427"/>
      <c r="S195" s="427"/>
      <c r="T195" s="433"/>
    </row>
    <row r="196" spans="1:20">
      <c r="A196" s="466"/>
      <c r="B196" s="521"/>
      <c r="C196" s="808"/>
      <c r="D196" s="428"/>
      <c r="E196" s="398"/>
      <c r="F196" s="398"/>
      <c r="G196" s="428">
        <v>9.33</v>
      </c>
      <c r="H196" s="494"/>
      <c r="I196" s="428"/>
      <c r="J196" s="429"/>
      <c r="K196" s="430"/>
      <c r="L196" s="427"/>
      <c r="M196" s="428"/>
      <c r="N196" s="427"/>
      <c r="O196" s="431"/>
      <c r="P196" s="445"/>
      <c r="Q196" s="427"/>
      <c r="R196" s="427"/>
      <c r="S196" s="427"/>
      <c r="T196" s="433"/>
    </row>
    <row r="197" spans="1:20">
      <c r="A197" s="466"/>
      <c r="B197" s="521"/>
      <c r="C197" s="136">
        <v>3</v>
      </c>
      <c r="D197" s="428"/>
      <c r="E197" s="398"/>
      <c r="F197" s="398"/>
      <c r="G197" s="428"/>
      <c r="H197" s="494"/>
      <c r="I197" s="428"/>
      <c r="J197" s="657">
        <v>9.08</v>
      </c>
      <c r="K197" s="430"/>
      <c r="L197" s="427"/>
      <c r="M197" s="428"/>
      <c r="N197" s="427"/>
      <c r="O197" s="431"/>
      <c r="P197" s="445"/>
      <c r="Q197" s="427"/>
      <c r="R197" s="427"/>
      <c r="S197" s="427"/>
      <c r="T197" s="433"/>
    </row>
    <row r="198" spans="1:20">
      <c r="A198" s="466"/>
      <c r="B198" s="521"/>
      <c r="C198" s="479">
        <v>7</v>
      </c>
      <c r="D198" s="428"/>
      <c r="E198" s="398"/>
      <c r="F198" s="398"/>
      <c r="G198" s="428"/>
      <c r="H198" s="494"/>
      <c r="I198" s="428"/>
      <c r="J198" s="434"/>
      <c r="K198" s="430"/>
      <c r="L198" s="427"/>
      <c r="M198" s="428"/>
      <c r="N198" s="427"/>
      <c r="O198" s="431"/>
      <c r="P198" s="663">
        <v>9.44</v>
      </c>
      <c r="Q198" s="427"/>
      <c r="R198" s="427"/>
      <c r="S198" s="427"/>
      <c r="T198" s="433"/>
    </row>
    <row r="199" spans="1:20">
      <c r="A199" s="466"/>
      <c r="B199" s="521"/>
      <c r="C199" s="479">
        <v>10</v>
      </c>
      <c r="D199" s="428"/>
      <c r="E199" s="398"/>
      <c r="F199" s="398"/>
      <c r="G199" s="428"/>
      <c r="H199" s="494"/>
      <c r="I199" s="428"/>
      <c r="J199" s="429"/>
      <c r="K199" s="430"/>
      <c r="L199" s="427"/>
      <c r="M199" s="446">
        <v>7.9</v>
      </c>
      <c r="N199" s="427"/>
      <c r="O199" s="431"/>
      <c r="P199" s="445"/>
      <c r="Q199" s="427"/>
      <c r="R199" s="427"/>
      <c r="S199" s="427"/>
      <c r="T199" s="433"/>
    </row>
    <row r="200" spans="1:20">
      <c r="A200" s="466"/>
      <c r="B200" s="521"/>
      <c r="C200" s="479">
        <v>8</v>
      </c>
      <c r="D200" s="478"/>
      <c r="E200" s="398"/>
      <c r="F200" s="398"/>
      <c r="G200" s="428"/>
      <c r="H200" s="494"/>
      <c r="I200" s="428">
        <v>8.84</v>
      </c>
      <c r="J200" s="429"/>
      <c r="K200" s="430"/>
      <c r="L200" s="427"/>
      <c r="M200" s="428"/>
      <c r="N200" s="427"/>
      <c r="O200" s="431"/>
      <c r="P200" s="445"/>
      <c r="Q200" s="427"/>
      <c r="R200" s="427"/>
      <c r="S200" s="427"/>
      <c r="T200" s="433"/>
    </row>
    <row r="201" spans="1:20">
      <c r="A201" s="467"/>
      <c r="B201" s="525"/>
      <c r="C201" s="545">
        <v>14</v>
      </c>
      <c r="D201" s="428"/>
      <c r="E201" s="398"/>
      <c r="F201" s="398"/>
      <c r="G201" s="428"/>
      <c r="H201" s="494"/>
      <c r="I201" s="428">
        <v>8.73</v>
      </c>
      <c r="J201" s="429"/>
      <c r="K201" s="430"/>
      <c r="L201" s="427"/>
      <c r="M201" s="428"/>
      <c r="N201" s="427"/>
      <c r="O201" s="431"/>
      <c r="P201" s="445"/>
      <c r="Q201" s="546"/>
      <c r="R201" s="547"/>
      <c r="S201" s="427"/>
      <c r="T201" s="433"/>
    </row>
    <row r="202" spans="1:20">
      <c r="A202" s="466" t="s">
        <v>0</v>
      </c>
      <c r="B202" s="525" t="s">
        <v>2</v>
      </c>
      <c r="C202" s="479" t="s">
        <v>3</v>
      </c>
      <c r="D202" s="551" t="s">
        <v>138</v>
      </c>
      <c r="E202" s="398"/>
      <c r="F202" s="398"/>
      <c r="G202" s="551" t="s">
        <v>137</v>
      </c>
      <c r="H202" s="494"/>
      <c r="I202" s="551" t="s">
        <v>147</v>
      </c>
      <c r="J202" s="551" t="s">
        <v>141</v>
      </c>
      <c r="K202" s="551" t="s">
        <v>335</v>
      </c>
      <c r="L202" s="551" t="s">
        <v>131</v>
      </c>
      <c r="M202" s="551" t="s">
        <v>161</v>
      </c>
      <c r="N202" s="551" t="s">
        <v>324</v>
      </c>
      <c r="O202" s="551" t="s">
        <v>162</v>
      </c>
      <c r="P202" s="551" t="s">
        <v>149</v>
      </c>
      <c r="Q202" s="551" t="s">
        <v>152</v>
      </c>
      <c r="R202" s="551" t="s">
        <v>129</v>
      </c>
      <c r="S202" s="551" t="s">
        <v>143</v>
      </c>
      <c r="T202" s="559" t="s">
        <v>125</v>
      </c>
    </row>
    <row r="203" spans="1:20">
      <c r="A203" s="499">
        <v>2011</v>
      </c>
      <c r="B203" s="581" t="s">
        <v>24</v>
      </c>
      <c r="C203" s="826">
        <v>1</v>
      </c>
      <c r="D203" s="504"/>
      <c r="E203" s="502"/>
      <c r="F203" s="398"/>
      <c r="G203" s="501">
        <v>9.31</v>
      </c>
      <c r="H203" s="494"/>
      <c r="I203" s="501"/>
      <c r="J203" s="502"/>
      <c r="K203" s="501"/>
      <c r="L203" s="502"/>
      <c r="M203" s="502"/>
      <c r="N203" s="502"/>
      <c r="O203" s="501"/>
      <c r="P203" s="503"/>
      <c r="Q203" s="501"/>
      <c r="R203" s="502"/>
      <c r="S203" s="497"/>
      <c r="T203" s="498"/>
    </row>
    <row r="204" spans="1:20">
      <c r="A204" s="499"/>
      <c r="B204" s="526"/>
      <c r="C204" s="826"/>
      <c r="D204" s="504"/>
      <c r="E204" s="502"/>
      <c r="F204" s="398"/>
      <c r="G204" s="504">
        <v>9.39</v>
      </c>
      <c r="H204" s="494"/>
      <c r="I204" s="504"/>
      <c r="J204" s="502"/>
      <c r="K204" s="504"/>
      <c r="L204" s="502"/>
      <c r="M204" s="502"/>
      <c r="N204" s="502"/>
      <c r="O204" s="504"/>
      <c r="P204" s="505"/>
      <c r="Q204" s="504"/>
      <c r="R204" s="502"/>
      <c r="S204" s="497"/>
      <c r="T204" s="498"/>
    </row>
    <row r="205" spans="1:20">
      <c r="A205" s="499"/>
      <c r="B205" s="526"/>
      <c r="C205" s="826">
        <v>1</v>
      </c>
      <c r="D205" s="504">
        <v>9.3800000000000008</v>
      </c>
      <c r="E205" s="502"/>
      <c r="F205" s="398"/>
      <c r="G205" s="504"/>
      <c r="H205" s="494"/>
      <c r="I205" s="504"/>
      <c r="J205" s="502"/>
      <c r="K205" s="504"/>
      <c r="L205" s="502"/>
      <c r="M205" s="502"/>
      <c r="N205" s="502"/>
      <c r="O205" s="504"/>
      <c r="P205" s="505"/>
      <c r="Q205" s="504"/>
      <c r="R205" s="502"/>
      <c r="S205" s="497"/>
      <c r="T205" s="498"/>
    </row>
    <row r="206" spans="1:20">
      <c r="A206" s="499"/>
      <c r="B206" s="526"/>
      <c r="C206" s="826"/>
      <c r="D206" s="504">
        <v>9.51</v>
      </c>
      <c r="E206" s="502"/>
      <c r="F206" s="398"/>
      <c r="G206" s="504"/>
      <c r="H206" s="494"/>
      <c r="I206" s="504"/>
      <c r="J206" s="502"/>
      <c r="K206" s="504"/>
      <c r="L206" s="502"/>
      <c r="M206" s="502"/>
      <c r="N206" s="502"/>
      <c r="O206" s="504"/>
      <c r="P206" s="505"/>
      <c r="Q206" s="504"/>
      <c r="R206" s="502"/>
      <c r="S206" s="497"/>
      <c r="T206" s="498"/>
    </row>
    <row r="207" spans="1:20">
      <c r="A207" s="499"/>
      <c r="B207" s="526"/>
      <c r="C207" s="552">
        <v>10</v>
      </c>
      <c r="D207" s="504"/>
      <c r="E207" s="502"/>
      <c r="F207" s="398"/>
      <c r="G207" s="504"/>
      <c r="H207" s="494"/>
      <c r="I207" s="504"/>
      <c r="J207" s="502"/>
      <c r="K207" s="504">
        <v>8.1300000000000008</v>
      </c>
      <c r="L207" s="502"/>
      <c r="M207" s="502"/>
      <c r="N207" s="502"/>
      <c r="O207" s="504"/>
      <c r="P207" s="505"/>
      <c r="Q207" s="504"/>
      <c r="R207" s="502"/>
      <c r="S207" s="497"/>
      <c r="T207" s="498"/>
    </row>
    <row r="208" spans="1:20">
      <c r="A208" s="499"/>
      <c r="B208" s="526"/>
      <c r="C208" s="552">
        <v>15</v>
      </c>
      <c r="D208" s="504"/>
      <c r="E208" s="502"/>
      <c r="F208" s="398"/>
      <c r="G208" s="504"/>
      <c r="H208" s="494"/>
      <c r="I208" s="504"/>
      <c r="J208" s="502"/>
      <c r="K208" s="654">
        <v>8.6300000000000008</v>
      </c>
      <c r="L208" s="502"/>
      <c r="M208" s="502"/>
      <c r="N208" s="502"/>
      <c r="O208" s="504"/>
      <c r="P208" s="505"/>
      <c r="Q208" s="504"/>
      <c r="R208" s="502"/>
      <c r="S208" s="497"/>
      <c r="T208" s="498"/>
    </row>
    <row r="209" spans="1:20">
      <c r="A209" s="499"/>
      <c r="B209" s="526"/>
      <c r="C209" s="552">
        <v>9</v>
      </c>
      <c r="D209" s="504"/>
      <c r="E209" s="502"/>
      <c r="F209" s="398"/>
      <c r="G209" s="504"/>
      <c r="H209" s="494"/>
      <c r="I209" s="504"/>
      <c r="J209" s="502"/>
      <c r="K209" s="504"/>
      <c r="L209" s="502"/>
      <c r="M209" s="502"/>
      <c r="N209" s="502"/>
      <c r="O209" s="654">
        <v>8.91</v>
      </c>
      <c r="P209" s="505"/>
      <c r="Q209" s="504"/>
      <c r="R209" s="502"/>
      <c r="S209" s="497"/>
      <c r="T209" s="498"/>
    </row>
    <row r="210" spans="1:20">
      <c r="A210" s="499"/>
      <c r="B210" s="526"/>
      <c r="C210" s="552">
        <v>5</v>
      </c>
      <c r="D210" s="504"/>
      <c r="E210" s="502"/>
      <c r="F210" s="398"/>
      <c r="G210" s="504"/>
      <c r="H210" s="494"/>
      <c r="I210" s="504"/>
      <c r="J210" s="502"/>
      <c r="K210" s="504"/>
      <c r="L210" s="502"/>
      <c r="M210" s="502"/>
      <c r="N210" s="502"/>
      <c r="O210" s="504"/>
      <c r="P210" s="505"/>
      <c r="Q210" s="504">
        <v>9.07</v>
      </c>
      <c r="R210" s="502"/>
      <c r="S210" s="497"/>
      <c r="T210" s="498"/>
    </row>
    <row r="211" spans="1:20">
      <c r="A211" s="499"/>
      <c r="B211" s="526"/>
      <c r="C211" s="552">
        <v>15</v>
      </c>
      <c r="D211" s="504"/>
      <c r="E211" s="502"/>
      <c r="F211" s="398"/>
      <c r="G211" s="504"/>
      <c r="H211" s="494"/>
      <c r="I211" s="504">
        <v>8.32</v>
      </c>
      <c r="J211" s="502"/>
      <c r="K211" s="504"/>
      <c r="L211" s="502"/>
      <c r="M211" s="502"/>
      <c r="N211" s="502"/>
      <c r="O211" s="504"/>
      <c r="P211" s="505"/>
      <c r="Q211" s="504"/>
      <c r="R211" s="502"/>
      <c r="S211" s="497"/>
      <c r="T211" s="498"/>
    </row>
    <row r="212" spans="1:20">
      <c r="A212" s="499"/>
      <c r="B212" s="526"/>
      <c r="C212" s="552">
        <v>7</v>
      </c>
      <c r="D212" s="504"/>
      <c r="E212" s="502"/>
      <c r="F212" s="398"/>
      <c r="G212" s="504"/>
      <c r="H212" s="494"/>
      <c r="I212" s="504">
        <v>9.2100000000000009</v>
      </c>
      <c r="J212" s="502"/>
      <c r="K212" s="504"/>
      <c r="L212" s="502"/>
      <c r="M212" s="502"/>
      <c r="N212" s="502"/>
      <c r="O212" s="504"/>
      <c r="P212" s="505"/>
      <c r="Q212" s="504"/>
      <c r="R212" s="502"/>
      <c r="S212" s="497"/>
      <c r="T212" s="498"/>
    </row>
    <row r="213" spans="1:20">
      <c r="A213" s="500"/>
      <c r="B213" s="527"/>
      <c r="C213" s="552">
        <v>19</v>
      </c>
      <c r="D213" s="506"/>
      <c r="E213" s="502"/>
      <c r="F213" s="398"/>
      <c r="G213" s="506"/>
      <c r="H213" s="494"/>
      <c r="I213" s="506">
        <v>7.66</v>
      </c>
      <c r="J213" s="502"/>
      <c r="K213" s="506"/>
      <c r="L213" s="502"/>
      <c r="M213" s="502"/>
      <c r="N213" s="502"/>
      <c r="O213" s="506"/>
      <c r="P213" s="507"/>
      <c r="Q213" s="506"/>
      <c r="R213" s="502"/>
      <c r="S213" s="497"/>
      <c r="T213" s="498"/>
    </row>
    <row r="214" spans="1:20">
      <c r="A214" s="391" t="s">
        <v>0</v>
      </c>
      <c r="B214" s="151" t="s">
        <v>2</v>
      </c>
      <c r="C214" s="137" t="s">
        <v>3</v>
      </c>
      <c r="D214" s="133" t="s">
        <v>138</v>
      </c>
      <c r="E214" s="398"/>
      <c r="F214" s="398"/>
      <c r="G214" s="137" t="s">
        <v>137</v>
      </c>
      <c r="H214" s="494"/>
      <c r="I214" s="137" t="s">
        <v>147</v>
      </c>
      <c r="J214" s="137" t="s">
        <v>141</v>
      </c>
      <c r="K214" s="137" t="s">
        <v>335</v>
      </c>
      <c r="L214" s="137" t="s">
        <v>131</v>
      </c>
      <c r="M214" s="137" t="s">
        <v>161</v>
      </c>
      <c r="N214" s="137" t="s">
        <v>324</v>
      </c>
      <c r="O214" s="133" t="s">
        <v>162</v>
      </c>
      <c r="P214" s="137" t="s">
        <v>149</v>
      </c>
      <c r="Q214" s="137" t="s">
        <v>152</v>
      </c>
      <c r="R214" s="137" t="s">
        <v>129</v>
      </c>
      <c r="S214" s="137" t="s">
        <v>143</v>
      </c>
      <c r="T214" s="536" t="s">
        <v>125</v>
      </c>
    </row>
    <row r="215" spans="1:20">
      <c r="A215" s="540">
        <v>2012</v>
      </c>
      <c r="B215" s="582" t="s">
        <v>115</v>
      </c>
      <c r="C215" s="814">
        <v>1</v>
      </c>
      <c r="D215" s="501">
        <v>9.4499999999999993</v>
      </c>
      <c r="E215" s="398"/>
      <c r="F215" s="398"/>
      <c r="G215" s="501"/>
      <c r="H215" s="494"/>
      <c r="I215" s="516"/>
      <c r="J215" s="516"/>
      <c r="K215" s="516"/>
      <c r="L215" s="541"/>
      <c r="M215" s="541"/>
      <c r="N215" s="541"/>
      <c r="O215" s="541"/>
      <c r="P215" s="541"/>
      <c r="Q215" s="541"/>
      <c r="R215" s="541"/>
      <c r="S215" s="541"/>
      <c r="T215" s="544"/>
    </row>
    <row r="216" spans="1:20">
      <c r="A216" s="543"/>
      <c r="B216" s="534"/>
      <c r="C216" s="815"/>
      <c r="D216" s="504">
        <v>9.4499999999999993</v>
      </c>
      <c r="E216" s="398"/>
      <c r="F216" s="398"/>
      <c r="G216" s="504"/>
      <c r="H216" s="494"/>
      <c r="I216" s="517"/>
      <c r="J216" s="517"/>
      <c r="K216" s="517"/>
      <c r="L216" s="541"/>
      <c r="M216" s="541"/>
      <c r="N216" s="541"/>
      <c r="O216" s="541"/>
      <c r="P216" s="541"/>
      <c r="Q216" s="541"/>
      <c r="R216" s="541"/>
      <c r="S216" s="541"/>
      <c r="T216" s="544"/>
    </row>
    <row r="217" spans="1:20">
      <c r="A217" s="543"/>
      <c r="B217" s="534"/>
      <c r="C217" s="814">
        <v>1</v>
      </c>
      <c r="D217" s="517"/>
      <c r="E217" s="398"/>
      <c r="F217" s="398"/>
      <c r="G217" s="531">
        <v>9.1999999999999993</v>
      </c>
      <c r="H217" s="494"/>
      <c r="I217" s="517"/>
      <c r="J217" s="517"/>
      <c r="K217" s="517"/>
      <c r="L217" s="541"/>
      <c r="M217" s="541"/>
      <c r="N217" s="541"/>
      <c r="O217" s="541"/>
      <c r="P217" s="541"/>
      <c r="Q217" s="541"/>
      <c r="R217" s="541"/>
      <c r="S217" s="541"/>
      <c r="T217" s="544"/>
    </row>
    <row r="218" spans="1:20">
      <c r="A218" s="543"/>
      <c r="B218" s="534"/>
      <c r="C218" s="815"/>
      <c r="D218" s="517"/>
      <c r="E218" s="398"/>
      <c r="F218" s="398"/>
      <c r="G218" s="504">
        <v>9.25</v>
      </c>
      <c r="H218" s="494"/>
      <c r="I218" s="517"/>
      <c r="J218" s="517"/>
      <c r="K218" s="517"/>
      <c r="L218" s="541"/>
      <c r="M218" s="541"/>
      <c r="N218" s="541"/>
      <c r="O218" s="541"/>
      <c r="P218" s="541"/>
      <c r="Q218" s="541"/>
      <c r="R218" s="541"/>
      <c r="S218" s="541"/>
      <c r="T218" s="544"/>
    </row>
    <row r="219" spans="1:20">
      <c r="A219" s="543"/>
      <c r="B219" s="534"/>
      <c r="C219" s="489">
        <v>17</v>
      </c>
      <c r="D219" s="504"/>
      <c r="E219" s="398"/>
      <c r="F219" s="398"/>
      <c r="G219" s="504"/>
      <c r="H219" s="494"/>
      <c r="I219" s="504"/>
      <c r="J219" s="504"/>
      <c r="K219" s="504">
        <v>8.26</v>
      </c>
      <c r="L219" s="541"/>
      <c r="M219" s="541"/>
      <c r="N219" s="541"/>
      <c r="O219" s="541"/>
      <c r="P219" s="541"/>
      <c r="Q219" s="541"/>
      <c r="R219" s="541"/>
      <c r="S219" s="541"/>
      <c r="T219" s="544"/>
    </row>
    <row r="220" spans="1:20">
      <c r="A220" s="543"/>
      <c r="B220" s="534"/>
      <c r="C220" s="530">
        <v>2</v>
      </c>
      <c r="D220" s="504"/>
      <c r="E220" s="398"/>
      <c r="F220" s="398"/>
      <c r="G220" s="504"/>
      <c r="H220" s="494"/>
      <c r="I220" s="504"/>
      <c r="J220" s="504"/>
      <c r="K220" s="591">
        <v>7.83</v>
      </c>
      <c r="L220" s="541"/>
      <c r="M220" s="541"/>
      <c r="N220" s="541"/>
      <c r="O220" s="541"/>
      <c r="P220" s="541"/>
      <c r="Q220" s="541"/>
      <c r="R220" s="541"/>
      <c r="S220" s="541"/>
      <c r="T220" s="544"/>
    </row>
    <row r="221" spans="1:20">
      <c r="A221" s="543"/>
      <c r="B221" s="534"/>
      <c r="C221" s="489">
        <v>6</v>
      </c>
      <c r="D221" s="504"/>
      <c r="E221" s="398"/>
      <c r="F221" s="398"/>
      <c r="G221" s="504"/>
      <c r="H221" s="494"/>
      <c r="I221" s="504"/>
      <c r="J221" s="504">
        <v>8.75</v>
      </c>
      <c r="K221" s="504"/>
      <c r="L221" s="541"/>
      <c r="M221" s="541"/>
      <c r="N221" s="541"/>
      <c r="O221" s="541"/>
      <c r="P221" s="541"/>
      <c r="Q221" s="541"/>
      <c r="R221" s="541"/>
      <c r="S221" s="541"/>
      <c r="T221" s="544"/>
    </row>
    <row r="222" spans="1:20">
      <c r="A222" s="543"/>
      <c r="B222" s="534"/>
      <c r="C222" s="489">
        <v>10</v>
      </c>
      <c r="D222" s="504"/>
      <c r="E222" s="398"/>
      <c r="F222" s="398"/>
      <c r="G222" s="504"/>
      <c r="H222" s="494"/>
      <c r="I222" s="504">
        <v>8.69</v>
      </c>
      <c r="J222" s="504"/>
      <c r="K222" s="504"/>
      <c r="L222" s="541"/>
      <c r="M222" s="541"/>
      <c r="N222" s="541"/>
      <c r="O222" s="541"/>
      <c r="P222" s="541"/>
      <c r="Q222" s="541"/>
      <c r="R222" s="541"/>
      <c r="S222" s="541"/>
      <c r="T222" s="544"/>
    </row>
    <row r="223" spans="1:20">
      <c r="A223" s="543"/>
      <c r="B223" s="584"/>
      <c r="C223" s="489">
        <v>13</v>
      </c>
      <c r="D223" s="506"/>
      <c r="E223" s="398"/>
      <c r="F223" s="398"/>
      <c r="G223" s="506"/>
      <c r="H223" s="494"/>
      <c r="I223" s="506">
        <v>8.65</v>
      </c>
      <c r="J223" s="506"/>
      <c r="K223" s="506"/>
      <c r="L223" s="529"/>
      <c r="M223" s="529"/>
      <c r="N223" s="529"/>
      <c r="O223" s="529"/>
      <c r="P223" s="529"/>
      <c r="Q223" s="529"/>
      <c r="R223" s="529"/>
      <c r="S223" s="529"/>
      <c r="T223" s="544"/>
    </row>
    <row r="224" spans="1:20">
      <c r="A224" s="585" t="s">
        <v>0</v>
      </c>
      <c r="B224" s="586" t="s">
        <v>2</v>
      </c>
      <c r="C224" s="566" t="s">
        <v>3</v>
      </c>
      <c r="D224" s="489" t="s">
        <v>138</v>
      </c>
      <c r="E224" s="398"/>
      <c r="F224" s="398"/>
      <c r="G224" s="489" t="s">
        <v>137</v>
      </c>
      <c r="H224" s="502"/>
      <c r="I224" s="489" t="s">
        <v>147</v>
      </c>
      <c r="J224" s="489" t="s">
        <v>141</v>
      </c>
      <c r="K224" s="489" t="s">
        <v>335</v>
      </c>
      <c r="L224" s="489" t="s">
        <v>131</v>
      </c>
      <c r="M224" s="489" t="s">
        <v>161</v>
      </c>
      <c r="N224" s="489" t="s">
        <v>324</v>
      </c>
      <c r="O224" s="489" t="s">
        <v>162</v>
      </c>
      <c r="P224" s="489" t="s">
        <v>149</v>
      </c>
      <c r="Q224" s="489" t="s">
        <v>152</v>
      </c>
      <c r="R224" s="489" t="s">
        <v>129</v>
      </c>
      <c r="S224" s="489" t="s">
        <v>143</v>
      </c>
      <c r="T224" s="604" t="s">
        <v>125</v>
      </c>
    </row>
    <row r="225" spans="1:20">
      <c r="A225" s="542">
        <v>2013</v>
      </c>
      <c r="B225" s="582" t="s">
        <v>62</v>
      </c>
      <c r="C225" s="814">
        <v>1</v>
      </c>
      <c r="D225" s="588">
        <v>9.5</v>
      </c>
      <c r="E225" s="398"/>
      <c r="F225" s="398"/>
      <c r="G225" s="501"/>
      <c r="H225" s="494"/>
      <c r="I225" s="516"/>
      <c r="J225" s="541"/>
      <c r="K225" s="541"/>
      <c r="L225" s="541"/>
      <c r="M225" s="516"/>
      <c r="N225" s="541"/>
      <c r="O225" s="541"/>
      <c r="P225" s="516"/>
      <c r="Q225" s="541"/>
      <c r="R225" s="541"/>
      <c r="S225" s="541"/>
      <c r="T225" s="544"/>
    </row>
    <row r="226" spans="1:20">
      <c r="A226" s="543"/>
      <c r="B226" s="534"/>
      <c r="C226" s="815"/>
      <c r="D226" s="504">
        <v>9.5500000000000007</v>
      </c>
      <c r="E226" s="398"/>
      <c r="F226" s="398"/>
      <c r="G226" s="504"/>
      <c r="H226" s="494"/>
      <c r="I226" s="517"/>
      <c r="J226" s="541"/>
      <c r="K226" s="541"/>
      <c r="L226" s="541"/>
      <c r="M226" s="517"/>
      <c r="N226" s="541"/>
      <c r="O226" s="541"/>
      <c r="P226" s="517"/>
      <c r="Q226" s="541"/>
      <c r="R226" s="541"/>
      <c r="S226" s="541"/>
      <c r="T226" s="544"/>
    </row>
    <row r="227" spans="1:20">
      <c r="A227" s="543"/>
      <c r="B227" s="534"/>
      <c r="C227" s="814">
        <v>1</v>
      </c>
      <c r="D227" s="517"/>
      <c r="E227" s="398"/>
      <c r="F227" s="398"/>
      <c r="G227" s="531">
        <v>9.42</v>
      </c>
      <c r="H227" s="494"/>
      <c r="I227" s="517"/>
      <c r="J227" s="541"/>
      <c r="K227" s="541"/>
      <c r="L227" s="541"/>
      <c r="M227" s="517"/>
      <c r="N227" s="541"/>
      <c r="O227" s="541"/>
      <c r="P227" s="517"/>
      <c r="Q227" s="541"/>
      <c r="R227" s="541"/>
      <c r="S227" s="541"/>
      <c r="T227" s="544"/>
    </row>
    <row r="228" spans="1:20">
      <c r="A228" s="543"/>
      <c r="B228" s="534"/>
      <c r="C228" s="815"/>
      <c r="D228" s="517"/>
      <c r="E228" s="398"/>
      <c r="F228" s="398"/>
      <c r="G228" s="504">
        <v>9.41</v>
      </c>
      <c r="H228" s="494"/>
      <c r="I228" s="517"/>
      <c r="J228" s="541"/>
      <c r="K228" s="541"/>
      <c r="L228" s="541"/>
      <c r="M228" s="517"/>
      <c r="N228" s="541"/>
      <c r="O228" s="541"/>
      <c r="P228" s="517"/>
      <c r="Q228" s="541"/>
      <c r="R228" s="541"/>
      <c r="S228" s="541"/>
      <c r="T228" s="544"/>
    </row>
    <row r="229" spans="1:20">
      <c r="A229" s="543"/>
      <c r="B229" s="534"/>
      <c r="C229" s="489">
        <v>6</v>
      </c>
      <c r="D229" s="504"/>
      <c r="E229" s="398"/>
      <c r="F229" s="398"/>
      <c r="G229" s="504"/>
      <c r="H229" s="494"/>
      <c r="I229" s="504"/>
      <c r="J229" s="541"/>
      <c r="K229" s="541"/>
      <c r="L229" s="541"/>
      <c r="M229" s="504"/>
      <c r="N229" s="541"/>
      <c r="O229" s="541"/>
      <c r="P229" s="504">
        <v>9.2899999999999991</v>
      </c>
      <c r="Q229" s="541"/>
      <c r="R229" s="541"/>
      <c r="S229" s="541"/>
      <c r="T229" s="544"/>
    </row>
    <row r="230" spans="1:20">
      <c r="A230" s="543"/>
      <c r="B230" s="534"/>
      <c r="C230" s="489">
        <v>20</v>
      </c>
      <c r="D230" s="504"/>
      <c r="E230" s="398"/>
      <c r="F230" s="398"/>
      <c r="G230" s="504"/>
      <c r="H230" s="494"/>
      <c r="I230" s="504"/>
      <c r="J230" s="541"/>
      <c r="K230" s="541"/>
      <c r="L230" s="541"/>
      <c r="M230" s="504"/>
      <c r="N230" s="541"/>
      <c r="O230" s="541"/>
      <c r="P230" s="504">
        <v>6.97</v>
      </c>
      <c r="Q230" s="541"/>
      <c r="R230" s="592" t="s">
        <v>582</v>
      </c>
      <c r="S230" s="541"/>
      <c r="T230" s="544"/>
    </row>
    <row r="231" spans="1:20">
      <c r="A231" s="543"/>
      <c r="B231" s="534"/>
      <c r="C231" s="481">
        <v>1</v>
      </c>
      <c r="D231" s="504"/>
      <c r="E231" s="398"/>
      <c r="F231" s="398"/>
      <c r="G231" s="504"/>
      <c r="H231" s="494"/>
      <c r="I231" s="504"/>
      <c r="J231" s="541"/>
      <c r="K231" s="541"/>
      <c r="L231" s="541"/>
      <c r="M231" s="504"/>
      <c r="N231" s="541"/>
      <c r="O231" s="541"/>
      <c r="P231" s="658">
        <v>11.04</v>
      </c>
      <c r="Q231" s="541"/>
      <c r="R231" s="541"/>
      <c r="S231" s="541"/>
      <c r="T231" s="544"/>
    </row>
    <row r="232" spans="1:20">
      <c r="A232" s="543"/>
      <c r="B232" s="534"/>
      <c r="C232" s="489">
        <v>15</v>
      </c>
      <c r="D232" s="504"/>
      <c r="E232" s="398"/>
      <c r="F232" s="398"/>
      <c r="G232" s="504"/>
      <c r="H232" s="494"/>
      <c r="I232" s="504"/>
      <c r="J232" s="541"/>
      <c r="K232" s="541"/>
      <c r="L232" s="541"/>
      <c r="M232" s="504">
        <v>7.27</v>
      </c>
      <c r="N232" s="541"/>
      <c r="O232" s="541"/>
      <c r="P232" s="504"/>
      <c r="Q232" s="541"/>
      <c r="R232" s="541"/>
      <c r="S232" s="541"/>
      <c r="T232" s="544"/>
    </row>
    <row r="233" spans="1:20">
      <c r="A233" s="543"/>
      <c r="B233" s="534"/>
      <c r="C233" s="481">
        <v>1</v>
      </c>
      <c r="D233" s="504"/>
      <c r="E233" s="398"/>
      <c r="F233" s="398"/>
      <c r="G233" s="504"/>
      <c r="H233" s="494"/>
      <c r="I233" s="504"/>
      <c r="J233" s="541"/>
      <c r="K233" s="541"/>
      <c r="L233" s="541"/>
      <c r="M233" s="591">
        <v>9.11</v>
      </c>
      <c r="N233" s="541"/>
      <c r="O233" s="541"/>
      <c r="P233" s="504"/>
      <c r="Q233" s="541"/>
      <c r="R233" s="541"/>
      <c r="S233" s="541"/>
      <c r="T233" s="544"/>
    </row>
    <row r="234" spans="1:20">
      <c r="A234" s="589"/>
      <c r="B234" s="533"/>
      <c r="C234" s="489">
        <v>12</v>
      </c>
      <c r="D234" s="506"/>
      <c r="E234" s="398"/>
      <c r="F234" s="398"/>
      <c r="G234" s="506"/>
      <c r="H234" s="653"/>
      <c r="I234" s="506">
        <v>8.74</v>
      </c>
      <c r="J234" s="529"/>
      <c r="K234" s="529"/>
      <c r="L234" s="529"/>
      <c r="M234" s="506"/>
      <c r="N234" s="529"/>
      <c r="O234" s="529"/>
      <c r="P234" s="506"/>
      <c r="Q234" s="529"/>
      <c r="R234" s="529"/>
      <c r="S234" s="529"/>
      <c r="T234" s="590"/>
    </row>
    <row r="235" spans="1:20">
      <c r="A235" s="585" t="s">
        <v>0</v>
      </c>
      <c r="B235" s="586" t="s">
        <v>2</v>
      </c>
      <c r="C235" s="566" t="s">
        <v>3</v>
      </c>
      <c r="D235" s="646"/>
      <c r="E235" s="398"/>
      <c r="F235" s="398"/>
      <c r="G235" s="489" t="s">
        <v>137</v>
      </c>
      <c r="H235" s="489" t="s">
        <v>622</v>
      </c>
      <c r="I235" s="489" t="s">
        <v>147</v>
      </c>
      <c r="J235" s="489" t="s">
        <v>141</v>
      </c>
      <c r="K235" s="489" t="s">
        <v>335</v>
      </c>
      <c r="L235" s="489" t="s">
        <v>131</v>
      </c>
      <c r="M235" s="489" t="s">
        <v>161</v>
      </c>
      <c r="N235" s="489" t="s">
        <v>324</v>
      </c>
      <c r="O235" s="489" t="s">
        <v>162</v>
      </c>
      <c r="P235" s="489" t="s">
        <v>149</v>
      </c>
      <c r="Q235" s="489" t="s">
        <v>152</v>
      </c>
      <c r="R235" s="489" t="s">
        <v>129</v>
      </c>
      <c r="S235" s="489" t="s">
        <v>143</v>
      </c>
      <c r="T235" s="604" t="s">
        <v>125</v>
      </c>
    </row>
    <row r="236" spans="1:20">
      <c r="A236" s="542">
        <v>2014</v>
      </c>
      <c r="B236" s="582" t="s">
        <v>611</v>
      </c>
      <c r="C236" s="814">
        <v>1</v>
      </c>
      <c r="D236" s="541"/>
      <c r="E236" s="541"/>
      <c r="F236" s="541"/>
      <c r="G236" s="501">
        <v>9.5399999999999991</v>
      </c>
      <c r="H236" s="516"/>
      <c r="I236" s="516"/>
      <c r="J236" s="541"/>
      <c r="K236" s="541"/>
      <c r="L236" s="541"/>
      <c r="M236" s="502"/>
      <c r="N236" s="516"/>
      <c r="O236" s="516"/>
      <c r="P236" s="541"/>
      <c r="Q236" s="516"/>
      <c r="R236" s="541"/>
      <c r="S236" s="541"/>
      <c r="T236" s="544"/>
    </row>
    <row r="237" spans="1:20">
      <c r="A237" s="543"/>
      <c r="B237" s="534"/>
      <c r="C237" s="815"/>
      <c r="D237" s="541"/>
      <c r="E237" s="541"/>
      <c r="F237" s="541"/>
      <c r="G237" s="531">
        <v>9.67</v>
      </c>
      <c r="H237" s="517"/>
      <c r="I237" s="517"/>
      <c r="J237" s="541"/>
      <c r="K237" s="541"/>
      <c r="L237" s="541"/>
      <c r="M237" s="502"/>
      <c r="N237" s="517"/>
      <c r="O237" s="517"/>
      <c r="P237" s="541"/>
      <c r="Q237" s="517"/>
      <c r="R237" s="541"/>
      <c r="S237" s="541"/>
      <c r="T237" s="544"/>
    </row>
    <row r="238" spans="1:20">
      <c r="A238" s="543"/>
      <c r="B238" s="534"/>
      <c r="C238" s="814">
        <v>1</v>
      </c>
      <c r="D238" s="541"/>
      <c r="E238" s="541"/>
      <c r="F238" s="541"/>
      <c r="G238" s="531"/>
      <c r="H238" s="531">
        <v>9.2899999999999991</v>
      </c>
      <c r="I238" s="517"/>
      <c r="J238" s="541"/>
      <c r="K238" s="541"/>
      <c r="L238" s="541"/>
      <c r="M238" s="502"/>
      <c r="N238" s="517"/>
      <c r="O238" s="517"/>
      <c r="P238" s="541"/>
      <c r="Q238" s="517"/>
      <c r="R238" s="541"/>
      <c r="S238" s="541"/>
      <c r="T238" s="544"/>
    </row>
    <row r="239" spans="1:20">
      <c r="A239" s="543"/>
      <c r="B239" s="534"/>
      <c r="C239" s="815"/>
      <c r="D239" s="541"/>
      <c r="E239" s="541"/>
      <c r="F239" s="541"/>
      <c r="G239" s="504"/>
      <c r="H239" s="654">
        <v>9.4600000000000009</v>
      </c>
      <c r="I239" s="517"/>
      <c r="J239" s="541"/>
      <c r="K239" s="541"/>
      <c r="L239" s="541"/>
      <c r="M239" s="502"/>
      <c r="N239" s="517"/>
      <c r="O239" s="517"/>
      <c r="P239" s="541"/>
      <c r="Q239" s="517"/>
      <c r="R239" s="541"/>
      <c r="S239" s="541"/>
      <c r="T239" s="544"/>
    </row>
    <row r="240" spans="1:20">
      <c r="A240" s="543"/>
      <c r="B240" s="534"/>
      <c r="C240" s="489">
        <v>12</v>
      </c>
      <c r="D240" s="502"/>
      <c r="E240" s="502"/>
      <c r="F240" s="502"/>
      <c r="G240" s="504"/>
      <c r="H240" s="504"/>
      <c r="I240" s="504"/>
      <c r="J240" s="541"/>
      <c r="K240" s="541"/>
      <c r="L240" s="541"/>
      <c r="M240" s="502"/>
      <c r="N240" s="504">
        <v>7.96</v>
      </c>
      <c r="O240" s="504"/>
      <c r="P240" s="541"/>
      <c r="Q240" s="504"/>
      <c r="R240" s="541"/>
      <c r="S240" s="541"/>
      <c r="T240" s="544"/>
    </row>
    <row r="241" spans="1:20">
      <c r="A241" s="543"/>
      <c r="B241" s="534"/>
      <c r="C241" s="489">
        <v>6</v>
      </c>
      <c r="D241" s="502"/>
      <c r="E241" s="502"/>
      <c r="F241" s="502"/>
      <c r="G241" s="504"/>
      <c r="H241" s="504"/>
      <c r="I241" s="504"/>
      <c r="J241" s="541"/>
      <c r="K241" s="541"/>
      <c r="L241" s="541"/>
      <c r="M241" s="502"/>
      <c r="N241" s="660">
        <v>9</v>
      </c>
      <c r="O241" s="504"/>
      <c r="P241" s="541"/>
      <c r="Q241" s="504"/>
      <c r="R241" s="541"/>
      <c r="S241" s="541"/>
      <c r="T241" s="544"/>
    </row>
    <row r="242" spans="1:20">
      <c r="A242" s="543"/>
      <c r="B242" s="534"/>
      <c r="C242" s="481">
        <v>1</v>
      </c>
      <c r="D242" s="502"/>
      <c r="E242" s="502"/>
      <c r="F242" s="502"/>
      <c r="G242" s="504"/>
      <c r="H242" s="504"/>
      <c r="I242" s="504"/>
      <c r="J242" s="541"/>
      <c r="K242" s="541"/>
      <c r="L242" s="541"/>
      <c r="M242" s="502"/>
      <c r="N242" s="661">
        <v>9</v>
      </c>
      <c r="O242" s="591"/>
      <c r="P242" s="541"/>
      <c r="Q242" s="591"/>
      <c r="R242" s="541"/>
      <c r="S242" s="541"/>
      <c r="T242" s="544"/>
    </row>
    <row r="243" spans="1:20">
      <c r="A243" s="543"/>
      <c r="B243" s="534"/>
      <c r="C243" s="489">
        <v>5</v>
      </c>
      <c r="D243" s="502"/>
      <c r="E243" s="502"/>
      <c r="F243" s="502"/>
      <c r="G243" s="504"/>
      <c r="H243" s="504"/>
      <c r="I243" s="504"/>
      <c r="J243" s="541"/>
      <c r="K243" s="541"/>
      <c r="L243" s="541"/>
      <c r="M243" s="502"/>
      <c r="N243" s="504"/>
      <c r="O243" s="504"/>
      <c r="P243" s="541"/>
      <c r="Q243" s="504">
        <v>9.33</v>
      </c>
      <c r="R243" s="592" t="s">
        <v>582</v>
      </c>
      <c r="S243" s="541"/>
      <c r="T243" s="544"/>
    </row>
    <row r="244" spans="1:20">
      <c r="A244" s="543"/>
      <c r="B244" s="534"/>
      <c r="C244" s="489">
        <v>12</v>
      </c>
      <c r="D244" s="502"/>
      <c r="E244" s="502"/>
      <c r="F244" s="502"/>
      <c r="G244" s="504"/>
      <c r="H244" s="504"/>
      <c r="I244" s="504"/>
      <c r="J244" s="541"/>
      <c r="K244" s="541"/>
      <c r="L244" s="541"/>
      <c r="M244" s="502"/>
      <c r="N244" s="504"/>
      <c r="O244" s="504">
        <v>8.2799999999999994</v>
      </c>
      <c r="P244" s="541"/>
      <c r="Q244" s="504"/>
      <c r="R244" s="541"/>
      <c r="S244" s="541"/>
      <c r="T244" s="544"/>
    </row>
    <row r="245" spans="1:20">
      <c r="A245" s="543"/>
      <c r="B245" s="534"/>
      <c r="C245" s="489">
        <v>11</v>
      </c>
      <c r="D245" s="502"/>
      <c r="E245" s="502"/>
      <c r="F245" s="502"/>
      <c r="G245" s="504"/>
      <c r="H245" s="504"/>
      <c r="I245" s="504">
        <v>8.67</v>
      </c>
      <c r="J245" s="541"/>
      <c r="K245" s="541"/>
      <c r="L245" s="541"/>
      <c r="M245" s="502"/>
      <c r="N245" s="504"/>
      <c r="O245" s="504"/>
      <c r="P245" s="541"/>
      <c r="Q245" s="504"/>
      <c r="R245" s="541"/>
      <c r="S245" s="541"/>
      <c r="T245" s="544"/>
    </row>
    <row r="246" spans="1:20">
      <c r="A246" s="589"/>
      <c r="B246" s="533"/>
      <c r="C246" s="489">
        <v>9</v>
      </c>
      <c r="D246" s="502"/>
      <c r="E246" s="502"/>
      <c r="F246" s="548"/>
      <c r="G246" s="506"/>
      <c r="H246" s="506"/>
      <c r="I246" s="506">
        <v>9.2899999999999991</v>
      </c>
      <c r="J246" s="529"/>
      <c r="K246" s="529"/>
      <c r="L246" s="529"/>
      <c r="M246" s="529"/>
      <c r="N246" s="506"/>
      <c r="O246" s="506"/>
      <c r="P246" s="529"/>
      <c r="Q246" s="506"/>
      <c r="R246" s="529"/>
      <c r="S246" s="529"/>
      <c r="T246" s="590"/>
    </row>
    <row r="247" spans="1:20">
      <c r="A247" s="585" t="s">
        <v>0</v>
      </c>
      <c r="B247" s="586" t="s">
        <v>2</v>
      </c>
      <c r="C247" s="566" t="s">
        <v>3</v>
      </c>
      <c r="D247" s="502"/>
      <c r="E247" s="502"/>
      <c r="F247" s="489" t="s">
        <v>661</v>
      </c>
      <c r="G247" s="489" t="s">
        <v>137</v>
      </c>
      <c r="H247" s="489" t="s">
        <v>622</v>
      </c>
      <c r="I247" s="489" t="s">
        <v>147</v>
      </c>
      <c r="J247" s="489" t="s">
        <v>141</v>
      </c>
      <c r="K247" s="489" t="s">
        <v>335</v>
      </c>
      <c r="L247" s="489" t="s">
        <v>131</v>
      </c>
      <c r="M247" s="489" t="s">
        <v>161</v>
      </c>
      <c r="N247" s="489" t="s">
        <v>324</v>
      </c>
      <c r="O247" s="489" t="s">
        <v>162</v>
      </c>
      <c r="P247" s="489" t="s">
        <v>149</v>
      </c>
      <c r="Q247" s="489" t="s">
        <v>152</v>
      </c>
      <c r="R247" s="489" t="s">
        <v>129</v>
      </c>
      <c r="S247" s="489" t="s">
        <v>143</v>
      </c>
      <c r="T247" s="604" t="s">
        <v>125</v>
      </c>
    </row>
    <row r="248" spans="1:20">
      <c r="A248" s="636">
        <v>2015</v>
      </c>
      <c r="B248" s="643" t="s">
        <v>348</v>
      </c>
      <c r="C248" s="829">
        <v>1</v>
      </c>
      <c r="D248" s="502"/>
      <c r="E248" s="502"/>
      <c r="F248" s="501"/>
      <c r="G248" s="501"/>
      <c r="H248" s="501">
        <v>9.24</v>
      </c>
      <c r="I248" s="501"/>
      <c r="J248" s="501"/>
      <c r="K248" s="501"/>
      <c r="L248" s="647"/>
      <c r="M248" s="501"/>
      <c r="N248" s="647"/>
      <c r="O248" s="501"/>
      <c r="P248" s="647"/>
      <c r="Q248" s="647"/>
      <c r="R248" s="647"/>
      <c r="S248" s="647"/>
      <c r="T248" s="650"/>
    </row>
    <row r="249" spans="1:20">
      <c r="A249" s="637"/>
      <c r="B249" s="644"/>
      <c r="C249" s="830"/>
      <c r="D249" s="648"/>
      <c r="E249" s="502"/>
      <c r="F249" s="504"/>
      <c r="G249" s="504"/>
      <c r="H249" s="504">
        <v>9.27</v>
      </c>
      <c r="I249" s="504"/>
      <c r="J249" s="504"/>
      <c r="K249" s="504"/>
      <c r="L249" s="502"/>
      <c r="M249" s="504"/>
      <c r="N249" s="502"/>
      <c r="O249" s="504"/>
      <c r="P249" s="502"/>
      <c r="Q249" s="502"/>
      <c r="R249" s="502"/>
      <c r="S249" s="502"/>
      <c r="T249" s="651"/>
    </row>
    <row r="250" spans="1:20">
      <c r="A250" s="637"/>
      <c r="B250" s="644"/>
      <c r="C250" s="640">
        <v>12</v>
      </c>
      <c r="D250" s="648"/>
      <c r="E250" s="502"/>
      <c r="F250" s="504"/>
      <c r="G250" s="504"/>
      <c r="H250" s="504"/>
      <c r="I250" s="504"/>
      <c r="J250" s="504"/>
      <c r="K250" s="504"/>
      <c r="L250" s="502"/>
      <c r="M250" s="504"/>
      <c r="N250" s="502"/>
      <c r="O250" s="504">
        <v>7.51</v>
      </c>
      <c r="P250" s="502"/>
      <c r="Q250" s="502"/>
      <c r="R250" s="502"/>
      <c r="S250" s="502"/>
      <c r="T250" s="651"/>
    </row>
    <row r="251" spans="1:20">
      <c r="A251" s="637"/>
      <c r="B251" s="644"/>
      <c r="C251" s="640">
        <v>13</v>
      </c>
      <c r="D251" s="648"/>
      <c r="E251" s="502"/>
      <c r="F251" s="504"/>
      <c r="G251" s="504"/>
      <c r="H251" s="504"/>
      <c r="I251" s="504"/>
      <c r="J251" s="504"/>
      <c r="K251" s="504">
        <v>6.23</v>
      </c>
      <c r="L251" s="502"/>
      <c r="M251" s="504"/>
      <c r="N251" s="502"/>
      <c r="O251" s="504"/>
      <c r="P251" s="502"/>
      <c r="Q251" s="502"/>
      <c r="R251" s="502"/>
      <c r="S251" s="502"/>
      <c r="T251" s="651"/>
    </row>
    <row r="252" spans="1:20">
      <c r="A252" s="637"/>
      <c r="B252" s="644"/>
      <c r="C252" s="641">
        <v>1</v>
      </c>
      <c r="D252" s="648"/>
      <c r="E252" s="502"/>
      <c r="F252" s="504"/>
      <c r="G252" s="504"/>
      <c r="H252" s="504"/>
      <c r="I252" s="504"/>
      <c r="J252" s="504"/>
      <c r="K252" s="658">
        <v>9.09</v>
      </c>
      <c r="L252" s="502"/>
      <c r="M252" s="504"/>
      <c r="N252" s="502"/>
      <c r="O252" s="504"/>
      <c r="P252" s="502"/>
      <c r="Q252" s="502"/>
      <c r="R252" s="502"/>
      <c r="S252" s="502"/>
      <c r="T252" s="651"/>
    </row>
    <row r="253" spans="1:20">
      <c r="A253" s="638"/>
      <c r="B253" s="645"/>
      <c r="C253" s="640">
        <v>13</v>
      </c>
      <c r="D253" s="648"/>
      <c r="E253" s="502"/>
      <c r="F253" s="504"/>
      <c r="G253" s="504"/>
      <c r="H253" s="504"/>
      <c r="I253" s="504"/>
      <c r="J253" s="504"/>
      <c r="K253" s="504">
        <v>8.2200000000000006</v>
      </c>
      <c r="L253" s="502"/>
      <c r="M253" s="504"/>
      <c r="N253" s="502"/>
      <c r="O253" s="504"/>
      <c r="P253" s="502"/>
      <c r="Q253" s="502"/>
      <c r="R253" s="502"/>
      <c r="S253" s="502"/>
      <c r="T253" s="651"/>
    </row>
    <row r="254" spans="1:20">
      <c r="A254" s="638"/>
      <c r="B254" s="645"/>
      <c r="C254" s="642">
        <v>3</v>
      </c>
      <c r="D254" s="648"/>
      <c r="E254" s="502"/>
      <c r="F254" s="504"/>
      <c r="G254" s="504"/>
      <c r="H254" s="504"/>
      <c r="I254" s="504"/>
      <c r="J254" s="504"/>
      <c r="K254" s="591">
        <v>8.69</v>
      </c>
      <c r="L254" s="502"/>
      <c r="M254" s="504"/>
      <c r="N254" s="502"/>
      <c r="O254" s="504"/>
      <c r="P254" s="502"/>
      <c r="Q254" s="502"/>
      <c r="R254" s="502"/>
      <c r="S254" s="502"/>
      <c r="T254" s="651"/>
    </row>
    <row r="255" spans="1:20">
      <c r="A255" s="638"/>
      <c r="B255" s="645"/>
      <c r="C255" s="640">
        <v>5</v>
      </c>
      <c r="D255" s="648"/>
      <c r="E255" s="502"/>
      <c r="F255" s="504"/>
      <c r="G255" s="504"/>
      <c r="H255" s="504"/>
      <c r="I255" s="504"/>
      <c r="J255" s="504"/>
      <c r="K255" s="591">
        <v>6.85</v>
      </c>
      <c r="L255" s="502"/>
      <c r="M255" s="504"/>
      <c r="N255" s="502"/>
      <c r="O255" s="504"/>
      <c r="P255" s="502"/>
      <c r="Q255" s="502"/>
      <c r="R255" s="502"/>
      <c r="S255" s="502"/>
      <c r="T255" s="651"/>
    </row>
    <row r="256" spans="1:20">
      <c r="A256" s="638"/>
      <c r="B256" s="644"/>
      <c r="C256" s="827">
        <v>2</v>
      </c>
      <c r="D256" s="648"/>
      <c r="E256" s="502"/>
      <c r="F256" s="504"/>
      <c r="G256" s="504">
        <v>9.36</v>
      </c>
      <c r="H256" s="504"/>
      <c r="I256" s="504"/>
      <c r="J256" s="504"/>
      <c r="K256" s="504"/>
      <c r="L256" s="502"/>
      <c r="M256" s="504"/>
      <c r="N256" s="502"/>
      <c r="O256" s="504"/>
      <c r="P256" s="502"/>
      <c r="Q256" s="502"/>
      <c r="R256" s="502"/>
      <c r="S256" s="502"/>
      <c r="T256" s="651"/>
    </row>
    <row r="257" spans="1:20">
      <c r="A257" s="638"/>
      <c r="B257" s="644"/>
      <c r="C257" s="828"/>
      <c r="D257" s="648"/>
      <c r="E257" s="502"/>
      <c r="F257" s="504"/>
      <c r="G257" s="504">
        <v>9.48</v>
      </c>
      <c r="H257" s="504"/>
      <c r="I257" s="504"/>
      <c r="J257" s="504"/>
      <c r="K257" s="504"/>
      <c r="L257" s="502"/>
      <c r="M257" s="504"/>
      <c r="N257" s="502"/>
      <c r="O257" s="504"/>
      <c r="P257" s="502"/>
      <c r="Q257" s="502"/>
      <c r="R257" s="502"/>
      <c r="S257" s="502"/>
      <c r="T257" s="651"/>
    </row>
    <row r="258" spans="1:20">
      <c r="A258" s="638"/>
      <c r="B258" s="644"/>
      <c r="C258" s="824">
        <v>3</v>
      </c>
      <c r="D258" s="648"/>
      <c r="E258" s="502"/>
      <c r="F258" s="504">
        <v>8.86</v>
      </c>
      <c r="G258" s="504"/>
      <c r="H258" s="504"/>
      <c r="I258" s="504"/>
      <c r="J258" s="504"/>
      <c r="K258" s="504"/>
      <c r="L258" s="502"/>
      <c r="M258" s="504"/>
      <c r="N258" s="502"/>
      <c r="O258" s="504"/>
      <c r="P258" s="502"/>
      <c r="Q258" s="502"/>
      <c r="R258" s="502"/>
      <c r="S258" s="502"/>
      <c r="T258" s="651"/>
    </row>
    <row r="259" spans="1:20">
      <c r="A259" s="638"/>
      <c r="B259" s="645"/>
      <c r="C259" s="825"/>
      <c r="D259" s="648"/>
      <c r="E259" s="502"/>
      <c r="F259" s="654">
        <v>8.9499999999999993</v>
      </c>
      <c r="G259" s="504"/>
      <c r="H259" s="504"/>
      <c r="I259" s="504"/>
      <c r="J259" s="504"/>
      <c r="K259" s="504"/>
      <c r="L259" s="502"/>
      <c r="M259" s="504"/>
      <c r="N259" s="502"/>
      <c r="O259" s="504"/>
      <c r="P259" s="502"/>
      <c r="Q259" s="502"/>
      <c r="R259" s="502"/>
      <c r="S259" s="502"/>
      <c r="T259" s="651"/>
    </row>
    <row r="260" spans="1:20">
      <c r="A260" s="638"/>
      <c r="B260" s="645"/>
      <c r="C260" s="640">
        <v>4</v>
      </c>
      <c r="D260" s="648"/>
      <c r="E260" s="502"/>
      <c r="F260" s="504"/>
      <c r="G260" s="504"/>
      <c r="H260" s="504"/>
      <c r="I260" s="504"/>
      <c r="J260" s="504">
        <v>8.92</v>
      </c>
      <c r="K260" s="504"/>
      <c r="L260" s="502"/>
      <c r="M260" s="504"/>
      <c r="N260" s="502"/>
      <c r="O260" s="504"/>
      <c r="P260" s="502"/>
      <c r="Q260" s="502"/>
      <c r="R260" s="502"/>
      <c r="S260" s="502"/>
      <c r="T260" s="651"/>
    </row>
    <row r="261" spans="1:20">
      <c r="A261" s="638"/>
      <c r="B261" s="645"/>
      <c r="C261" s="640">
        <v>6</v>
      </c>
      <c r="D261" s="648"/>
      <c r="E261" s="502"/>
      <c r="F261" s="504"/>
      <c r="G261" s="504"/>
      <c r="H261" s="504"/>
      <c r="I261" s="504"/>
      <c r="J261" s="504"/>
      <c r="K261" s="504"/>
      <c r="L261" s="502"/>
      <c r="M261" s="504">
        <v>9.16</v>
      </c>
      <c r="N261" s="502"/>
      <c r="O261" s="504"/>
      <c r="P261" s="502"/>
      <c r="Q261" s="502"/>
      <c r="R261" s="502"/>
      <c r="S261" s="502"/>
      <c r="T261" s="651"/>
    </row>
    <row r="262" spans="1:20">
      <c r="A262" s="638"/>
      <c r="B262" s="645"/>
      <c r="C262" s="477">
        <v>2</v>
      </c>
      <c r="D262" s="648"/>
      <c r="E262" s="502"/>
      <c r="F262" s="504"/>
      <c r="G262" s="504"/>
      <c r="H262" s="504"/>
      <c r="I262" s="504"/>
      <c r="J262" s="504"/>
      <c r="K262" s="504"/>
      <c r="L262" s="502"/>
      <c r="M262" s="591">
        <v>9.0500000000000007</v>
      </c>
      <c r="N262" s="502"/>
      <c r="O262" s="504"/>
      <c r="P262" s="502"/>
      <c r="Q262" s="502"/>
      <c r="R262" s="592" t="s">
        <v>582</v>
      </c>
      <c r="S262" s="502"/>
      <c r="T262" s="651"/>
    </row>
    <row r="263" spans="1:20">
      <c r="A263" s="638"/>
      <c r="B263" s="645"/>
      <c r="C263" s="481">
        <v>1</v>
      </c>
      <c r="D263" s="648"/>
      <c r="E263" s="502"/>
      <c r="F263" s="504"/>
      <c r="G263" s="504"/>
      <c r="H263" s="504"/>
      <c r="I263" s="504"/>
      <c r="J263" s="504"/>
      <c r="K263" s="504"/>
      <c r="L263" s="502"/>
      <c r="M263" s="658">
        <v>10.15</v>
      </c>
      <c r="N263" s="502"/>
      <c r="O263" s="504"/>
      <c r="P263" s="502"/>
      <c r="Q263" s="502"/>
      <c r="R263" s="502"/>
      <c r="S263" s="502"/>
      <c r="T263" s="651"/>
    </row>
    <row r="264" spans="1:20">
      <c r="A264" s="638"/>
      <c r="B264" s="645"/>
      <c r="C264" s="489">
        <v>12</v>
      </c>
      <c r="D264" s="648"/>
      <c r="E264" s="502"/>
      <c r="F264" s="504"/>
      <c r="G264" s="504"/>
      <c r="H264" s="504"/>
      <c r="I264" s="504">
        <v>8.83</v>
      </c>
      <c r="J264" s="504"/>
      <c r="K264" s="504"/>
      <c r="L264" s="502"/>
      <c r="M264" s="591"/>
      <c r="N264" s="502"/>
      <c r="O264" s="504"/>
      <c r="P264" s="502"/>
      <c r="Q264" s="502"/>
      <c r="R264" s="502"/>
      <c r="S264" s="502"/>
      <c r="T264" s="651"/>
    </row>
    <row r="265" spans="1:20">
      <c r="A265" s="638"/>
      <c r="B265" s="645"/>
      <c r="C265" s="489">
        <v>11</v>
      </c>
      <c r="D265" s="648"/>
      <c r="E265" s="502"/>
      <c r="F265" s="504"/>
      <c r="G265" s="504"/>
      <c r="H265" s="504"/>
      <c r="I265" s="504">
        <v>9.33</v>
      </c>
      <c r="J265" s="504"/>
      <c r="K265" s="504"/>
      <c r="L265" s="502"/>
      <c r="M265" s="591"/>
      <c r="N265" s="502"/>
      <c r="O265" s="504"/>
      <c r="P265" s="502"/>
      <c r="Q265" s="502"/>
      <c r="R265" s="502"/>
      <c r="S265" s="502"/>
      <c r="T265" s="651"/>
    </row>
    <row r="266" spans="1:20">
      <c r="A266" s="639"/>
      <c r="B266" s="584"/>
      <c r="C266" s="489">
        <v>9</v>
      </c>
      <c r="D266" s="649"/>
      <c r="E266" s="548"/>
      <c r="F266" s="506"/>
      <c r="G266" s="506"/>
      <c r="H266" s="506"/>
      <c r="I266" s="506">
        <v>7.55</v>
      </c>
      <c r="J266" s="506"/>
      <c r="K266" s="506"/>
      <c r="L266" s="548"/>
      <c r="M266" s="652"/>
      <c r="N266" s="548"/>
      <c r="O266" s="506"/>
      <c r="P266" s="548"/>
      <c r="Q266" s="548"/>
      <c r="R266" s="548"/>
      <c r="S266" s="548"/>
      <c r="T266" s="549"/>
    </row>
    <row r="267" spans="1:20">
      <c r="A267" s="585" t="s">
        <v>0</v>
      </c>
      <c r="B267" s="586" t="s">
        <v>2</v>
      </c>
      <c r="C267" s="566" t="s">
        <v>3</v>
      </c>
      <c r="D267" s="502"/>
      <c r="E267" s="502"/>
      <c r="F267" s="489" t="s">
        <v>661</v>
      </c>
      <c r="G267" s="489" t="s">
        <v>137</v>
      </c>
      <c r="H267" s="489" t="s">
        <v>622</v>
      </c>
      <c r="I267" s="489" t="s">
        <v>147</v>
      </c>
      <c r="J267" s="489" t="s">
        <v>141</v>
      </c>
      <c r="K267" s="489" t="s">
        <v>335</v>
      </c>
      <c r="L267" s="489" t="s">
        <v>131</v>
      </c>
      <c r="M267" s="489" t="s">
        <v>161</v>
      </c>
      <c r="N267" s="489" t="s">
        <v>324</v>
      </c>
      <c r="O267" s="489" t="s">
        <v>162</v>
      </c>
      <c r="P267" s="489" t="s">
        <v>149</v>
      </c>
      <c r="Q267" s="489" t="s">
        <v>152</v>
      </c>
      <c r="R267" s="489" t="s">
        <v>129</v>
      </c>
      <c r="S267" s="489" t="s">
        <v>143</v>
      </c>
      <c r="T267" s="604" t="s">
        <v>125</v>
      </c>
    </row>
    <row r="268" spans="1:20">
      <c r="A268" s="636">
        <v>2016</v>
      </c>
      <c r="B268" s="643" t="s">
        <v>24</v>
      </c>
      <c r="C268" s="477">
        <v>2</v>
      </c>
      <c r="D268" s="502"/>
      <c r="E268" s="502"/>
      <c r="F268" s="501"/>
      <c r="G268" s="501"/>
      <c r="H268" s="588">
        <v>9.4</v>
      </c>
      <c r="I268" s="501"/>
      <c r="J268" s="647"/>
      <c r="K268" s="501"/>
      <c r="L268" s="647"/>
      <c r="M268" s="501"/>
      <c r="N268" s="647"/>
      <c r="O268" s="501"/>
      <c r="P268" s="647"/>
      <c r="Q268" s="501"/>
      <c r="R268" s="647"/>
      <c r="S268" s="647"/>
      <c r="T268" s="650"/>
    </row>
    <row r="269" spans="1:20">
      <c r="A269" s="637"/>
      <c r="B269" s="644"/>
      <c r="C269" s="481">
        <v>1</v>
      </c>
      <c r="D269" s="648"/>
      <c r="E269" s="502"/>
      <c r="F269" s="504"/>
      <c r="G269" s="654">
        <v>9.73</v>
      </c>
      <c r="H269" s="504"/>
      <c r="I269" s="504"/>
      <c r="J269" s="502"/>
      <c r="K269" s="504"/>
      <c r="L269" s="502"/>
      <c r="M269" s="504"/>
      <c r="N269" s="502"/>
      <c r="O269" s="504"/>
      <c r="P269" s="502"/>
      <c r="Q269" s="504"/>
      <c r="R269" s="502"/>
      <c r="S269" s="502"/>
      <c r="T269" s="651"/>
    </row>
    <row r="270" spans="1:20">
      <c r="A270" s="637"/>
      <c r="B270" s="644"/>
      <c r="C270" s="683">
        <v>5</v>
      </c>
      <c r="D270" s="648"/>
      <c r="E270" s="502"/>
      <c r="F270" s="504">
        <v>8.81</v>
      </c>
      <c r="G270" s="504"/>
      <c r="H270" s="504"/>
      <c r="I270" s="504"/>
      <c r="J270" s="502"/>
      <c r="K270" s="504"/>
      <c r="L270" s="502"/>
      <c r="M270" s="504"/>
      <c r="N270" s="502"/>
      <c r="O270" s="504"/>
      <c r="P270" s="502"/>
      <c r="Q270" s="504"/>
      <c r="R270" s="502"/>
      <c r="S270" s="502"/>
      <c r="T270" s="651"/>
    </row>
    <row r="271" spans="1:20">
      <c r="A271" s="637"/>
      <c r="B271" s="644"/>
      <c r="C271" s="481">
        <v>1</v>
      </c>
      <c r="D271" s="648"/>
      <c r="E271" s="502"/>
      <c r="F271" s="504"/>
      <c r="G271" s="504"/>
      <c r="H271" s="504"/>
      <c r="I271" s="504"/>
      <c r="J271" s="502"/>
      <c r="K271" s="591">
        <v>8.35</v>
      </c>
      <c r="L271" s="502"/>
      <c r="M271" s="504"/>
      <c r="N271" s="502"/>
      <c r="O271" s="504"/>
      <c r="P271" s="502"/>
      <c r="Q271" s="504"/>
      <c r="R271" s="502"/>
      <c r="S271" s="502"/>
      <c r="T271" s="651"/>
    </row>
    <row r="272" spans="1:20">
      <c r="A272" s="637"/>
      <c r="B272" s="644"/>
      <c r="C272" s="683">
        <v>7</v>
      </c>
      <c r="D272" s="648"/>
      <c r="E272" s="502"/>
      <c r="F272" s="504"/>
      <c r="G272" s="504"/>
      <c r="H272" s="504"/>
      <c r="I272" s="504"/>
      <c r="J272" s="502"/>
      <c r="K272" s="504"/>
      <c r="L272" s="502"/>
      <c r="M272" s="504"/>
      <c r="N272" s="502"/>
      <c r="O272" s="504">
        <v>8.66</v>
      </c>
      <c r="P272" s="502"/>
      <c r="Q272" s="504"/>
      <c r="R272" s="502"/>
      <c r="S272" s="502"/>
      <c r="T272" s="651"/>
    </row>
    <row r="273" spans="1:20">
      <c r="A273" s="638"/>
      <c r="B273" s="645"/>
      <c r="C273" s="683">
        <v>11</v>
      </c>
      <c r="D273" s="648"/>
      <c r="E273" s="502"/>
      <c r="F273" s="504"/>
      <c r="G273" s="504"/>
      <c r="H273" s="504"/>
      <c r="I273" s="504"/>
      <c r="J273" s="502"/>
      <c r="K273" s="504">
        <v>8.34</v>
      </c>
      <c r="L273" s="502"/>
      <c r="M273" s="504"/>
      <c r="N273" s="502"/>
      <c r="O273" s="504"/>
      <c r="P273" s="502"/>
      <c r="Q273" s="504"/>
      <c r="R273" s="502"/>
      <c r="S273" s="502"/>
      <c r="T273" s="651"/>
    </row>
    <row r="274" spans="1:20">
      <c r="A274" s="638"/>
      <c r="B274" s="645"/>
      <c r="C274" s="684">
        <v>2</v>
      </c>
      <c r="D274" s="648"/>
      <c r="E274" s="502"/>
      <c r="F274" s="504"/>
      <c r="G274" s="504"/>
      <c r="H274" s="504"/>
      <c r="I274" s="504"/>
      <c r="J274" s="502"/>
      <c r="K274" s="685">
        <v>8.65</v>
      </c>
      <c r="L274" s="502"/>
      <c r="M274" s="504"/>
      <c r="N274" s="502"/>
      <c r="O274" s="504"/>
      <c r="P274" s="502"/>
      <c r="Q274" s="504"/>
      <c r="R274" s="502"/>
      <c r="S274" s="502"/>
      <c r="T274" s="651"/>
    </row>
    <row r="275" spans="1:20">
      <c r="A275" s="638"/>
      <c r="B275" s="645"/>
      <c r="C275" s="683">
        <v>4</v>
      </c>
      <c r="D275" s="648"/>
      <c r="E275" s="502"/>
      <c r="F275" s="504"/>
      <c r="G275" s="504"/>
      <c r="H275" s="504"/>
      <c r="I275" s="504"/>
      <c r="J275" s="502"/>
      <c r="K275" s="685">
        <v>7.2</v>
      </c>
      <c r="L275" s="502"/>
      <c r="M275" s="504"/>
      <c r="N275" s="502"/>
      <c r="O275" s="504"/>
      <c r="P275" s="502"/>
      <c r="Q275" s="504"/>
      <c r="R275" s="502"/>
      <c r="S275" s="502"/>
      <c r="T275" s="651"/>
    </row>
    <row r="276" spans="1:20">
      <c r="A276" s="638"/>
      <c r="B276" s="644"/>
      <c r="C276" s="683">
        <v>4</v>
      </c>
      <c r="D276" s="648"/>
      <c r="E276" s="502"/>
      <c r="F276" s="504"/>
      <c r="G276" s="504"/>
      <c r="H276" s="504"/>
      <c r="I276" s="504"/>
      <c r="J276" s="502"/>
      <c r="K276" s="504"/>
      <c r="L276" s="502"/>
      <c r="M276" s="504"/>
      <c r="N276" s="502"/>
      <c r="O276" s="504"/>
      <c r="P276" s="502"/>
      <c r="Q276" s="654">
        <v>9.67</v>
      </c>
      <c r="R276" s="502"/>
      <c r="S276" s="502"/>
      <c r="T276" s="651"/>
    </row>
    <row r="277" spans="1:20">
      <c r="A277" s="638"/>
      <c r="B277" s="644"/>
      <c r="C277" s="684">
        <v>2</v>
      </c>
      <c r="D277" s="648"/>
      <c r="E277" s="502"/>
      <c r="F277" s="504"/>
      <c r="G277" s="504"/>
      <c r="H277" s="504"/>
      <c r="I277" s="504"/>
      <c r="J277" s="502"/>
      <c r="K277" s="504"/>
      <c r="L277" s="502"/>
      <c r="M277" s="504"/>
      <c r="N277" s="502"/>
      <c r="O277" s="504"/>
      <c r="P277" s="502"/>
      <c r="Q277" s="685">
        <v>8.9</v>
      </c>
      <c r="R277" s="502"/>
      <c r="S277" s="502"/>
      <c r="T277" s="651"/>
    </row>
    <row r="278" spans="1:20">
      <c r="A278" s="638"/>
      <c r="B278" s="644"/>
      <c r="C278" s="641">
        <v>1</v>
      </c>
      <c r="D278" s="648"/>
      <c r="E278" s="502"/>
      <c r="F278" s="504"/>
      <c r="G278" s="504"/>
      <c r="H278" s="504"/>
      <c r="I278" s="504"/>
      <c r="J278" s="502"/>
      <c r="K278" s="504"/>
      <c r="L278" s="502"/>
      <c r="M278" s="504"/>
      <c r="N278" s="502"/>
      <c r="O278" s="504"/>
      <c r="P278" s="502"/>
      <c r="Q278" s="661">
        <v>9</v>
      </c>
      <c r="R278" s="502"/>
      <c r="S278" s="502"/>
      <c r="T278" s="651"/>
    </row>
    <row r="279" spans="1:20">
      <c r="A279" s="638"/>
      <c r="B279" s="645"/>
      <c r="C279" s="641">
        <v>1</v>
      </c>
      <c r="D279" s="648"/>
      <c r="E279" s="502"/>
      <c r="F279" s="504"/>
      <c r="G279" s="504"/>
      <c r="H279" s="504"/>
      <c r="I279" s="504"/>
      <c r="J279" s="502"/>
      <c r="K279" s="504"/>
      <c r="L279" s="502"/>
      <c r="M279" s="591">
        <v>9.3800000000000008</v>
      </c>
      <c r="N279" s="502"/>
      <c r="O279" s="504"/>
      <c r="P279" s="502"/>
      <c r="Q279" s="504"/>
      <c r="R279" s="502"/>
      <c r="S279" s="502"/>
      <c r="T279" s="651"/>
    </row>
    <row r="280" spans="1:20">
      <c r="A280" s="638"/>
      <c r="B280" s="645"/>
      <c r="C280" s="683">
        <v>9</v>
      </c>
      <c r="D280" s="648"/>
      <c r="E280" s="502"/>
      <c r="F280" s="504"/>
      <c r="G280" s="504"/>
      <c r="H280" s="504"/>
      <c r="I280" s="504">
        <v>8.77</v>
      </c>
      <c r="J280" s="502"/>
      <c r="K280" s="504"/>
      <c r="L280" s="502"/>
      <c r="M280" s="504"/>
      <c r="N280" s="502"/>
      <c r="O280" s="504"/>
      <c r="P280" s="502"/>
      <c r="Q280" s="504"/>
      <c r="R280" s="502"/>
      <c r="S280" s="502"/>
      <c r="T280" s="651"/>
    </row>
    <row r="281" spans="1:20">
      <c r="A281" s="638"/>
      <c r="B281" s="645"/>
      <c r="C281" s="683">
        <v>5</v>
      </c>
      <c r="D281" s="648"/>
      <c r="E281" s="502"/>
      <c r="F281" s="504"/>
      <c r="G281" s="504"/>
      <c r="H281" s="504"/>
      <c r="I281" s="654">
        <v>9.3800000000000008</v>
      </c>
      <c r="J281" s="502"/>
      <c r="K281" s="504"/>
      <c r="L281" s="502"/>
      <c r="M281" s="504"/>
      <c r="N281" s="502"/>
      <c r="O281" s="504"/>
      <c r="P281" s="502"/>
      <c r="Q281" s="504"/>
      <c r="R281" s="502"/>
      <c r="S281" s="502"/>
      <c r="T281" s="651"/>
    </row>
    <row r="282" spans="1:20">
      <c r="A282" s="639"/>
      <c r="B282" s="584"/>
      <c r="C282" s="36">
        <v>16</v>
      </c>
      <c r="D282" s="649"/>
      <c r="E282" s="548"/>
      <c r="F282" s="506"/>
      <c r="G282" s="506"/>
      <c r="H282" s="506"/>
      <c r="I282" s="686">
        <v>7.9</v>
      </c>
      <c r="J282" s="548"/>
      <c r="K282" s="506"/>
      <c r="L282" s="548"/>
      <c r="M282" s="506"/>
      <c r="N282" s="548"/>
      <c r="O282" s="506"/>
      <c r="P282" s="548"/>
      <c r="Q282" s="506"/>
      <c r="R282" s="687" t="s">
        <v>582</v>
      </c>
      <c r="S282" s="548"/>
      <c r="T282" s="549"/>
    </row>
    <row r="283" spans="1:20">
      <c r="A283" s="585" t="s">
        <v>0</v>
      </c>
      <c r="B283" s="586" t="s">
        <v>2</v>
      </c>
      <c r="C283" s="566" t="s">
        <v>3</v>
      </c>
      <c r="D283" s="502"/>
      <c r="E283" s="502"/>
      <c r="F283" s="489" t="s">
        <v>661</v>
      </c>
      <c r="G283" s="489" t="s">
        <v>137</v>
      </c>
      <c r="H283" s="489" t="s">
        <v>622</v>
      </c>
      <c r="I283" s="489" t="s">
        <v>147</v>
      </c>
      <c r="J283" s="489" t="s">
        <v>141</v>
      </c>
      <c r="K283" s="489" t="s">
        <v>335</v>
      </c>
      <c r="L283" s="489" t="s">
        <v>131</v>
      </c>
      <c r="M283" s="489" t="s">
        <v>161</v>
      </c>
      <c r="N283" s="489" t="s">
        <v>324</v>
      </c>
      <c r="O283" s="489" t="s">
        <v>162</v>
      </c>
      <c r="P283" s="489" t="s">
        <v>149</v>
      </c>
      <c r="Q283" s="489" t="s">
        <v>152</v>
      </c>
      <c r="R283" s="489" t="s">
        <v>129</v>
      </c>
      <c r="S283" s="489" t="s">
        <v>143</v>
      </c>
      <c r="T283" s="604" t="s">
        <v>125</v>
      </c>
    </row>
    <row r="284" spans="1:20">
      <c r="A284" s="636">
        <v>2017</v>
      </c>
      <c r="B284" s="643" t="s">
        <v>113</v>
      </c>
      <c r="C284" s="824">
        <v>3</v>
      </c>
      <c r="D284" s="502"/>
      <c r="E284" s="502"/>
      <c r="F284" s="501">
        <v>9.14</v>
      </c>
      <c r="G284" s="501"/>
      <c r="H284" s="588"/>
      <c r="I284" s="501"/>
      <c r="J284" s="501"/>
      <c r="K284" s="647"/>
      <c r="L284" s="647"/>
      <c r="M284" s="501"/>
      <c r="N284" s="647"/>
      <c r="O284" s="647"/>
      <c r="P284" s="501"/>
      <c r="Q284" s="647"/>
      <c r="R284" s="647"/>
      <c r="S284" s="647"/>
      <c r="T284" s="650"/>
    </row>
    <row r="285" spans="1:20">
      <c r="A285" s="637"/>
      <c r="B285" s="644"/>
      <c r="C285" s="825"/>
      <c r="D285" s="648"/>
      <c r="E285" s="502"/>
      <c r="F285" s="504">
        <v>9.15</v>
      </c>
      <c r="G285" s="504"/>
      <c r="H285" s="504"/>
      <c r="I285" s="504"/>
      <c r="J285" s="504"/>
      <c r="K285" s="502"/>
      <c r="L285" s="502"/>
      <c r="M285" s="504"/>
      <c r="N285" s="502"/>
      <c r="O285" s="502"/>
      <c r="P285" s="504"/>
      <c r="Q285" s="502"/>
      <c r="R285" s="502"/>
      <c r="S285" s="502"/>
      <c r="T285" s="651"/>
    </row>
    <row r="286" spans="1:20">
      <c r="A286" s="637"/>
      <c r="B286" s="644"/>
      <c r="C286" s="827">
        <v>2</v>
      </c>
      <c r="D286" s="648"/>
      <c r="E286" s="502"/>
      <c r="F286" s="504"/>
      <c r="G286" s="504">
        <v>9.34</v>
      </c>
      <c r="H286" s="504"/>
      <c r="I286" s="504"/>
      <c r="J286" s="504"/>
      <c r="K286" s="502"/>
      <c r="L286" s="502"/>
      <c r="M286" s="504"/>
      <c r="N286" s="502"/>
      <c r="O286" s="502"/>
      <c r="P286" s="504"/>
      <c r="Q286" s="502"/>
      <c r="R286" s="502"/>
      <c r="S286" s="502"/>
      <c r="T286" s="651"/>
    </row>
    <row r="287" spans="1:20">
      <c r="A287" s="637"/>
      <c r="B287" s="644"/>
      <c r="C287" s="828"/>
      <c r="D287" s="648"/>
      <c r="E287" s="502"/>
      <c r="F287" s="504"/>
      <c r="G287" s="504">
        <v>9.5299999999999994</v>
      </c>
      <c r="H287" s="504"/>
      <c r="I287" s="504"/>
      <c r="J287" s="591"/>
      <c r="K287" s="502"/>
      <c r="L287" s="502"/>
      <c r="M287" s="504"/>
      <c r="N287" s="502"/>
      <c r="O287" s="502"/>
      <c r="P287" s="504"/>
      <c r="Q287" s="502"/>
      <c r="R287" s="502"/>
      <c r="S287" s="502"/>
      <c r="T287" s="651"/>
    </row>
    <row r="288" spans="1:20">
      <c r="A288" s="637"/>
      <c r="B288" s="644"/>
      <c r="C288" s="827">
        <v>2</v>
      </c>
      <c r="D288" s="648"/>
      <c r="E288" s="502"/>
      <c r="F288" s="504"/>
      <c r="G288" s="504"/>
      <c r="H288" s="504">
        <v>9.4700000000000006</v>
      </c>
      <c r="I288" s="504"/>
      <c r="J288" s="504"/>
      <c r="K288" s="502"/>
      <c r="L288" s="502"/>
      <c r="M288" s="504"/>
      <c r="N288" s="502"/>
      <c r="O288" s="502"/>
      <c r="P288" s="504"/>
      <c r="Q288" s="502"/>
      <c r="R288" s="502"/>
      <c r="S288" s="502"/>
      <c r="T288" s="651"/>
    </row>
    <row r="289" spans="1:20">
      <c r="A289" s="638"/>
      <c r="B289" s="645"/>
      <c r="C289" s="828"/>
      <c r="D289" s="648"/>
      <c r="E289" s="502"/>
      <c r="F289" s="504"/>
      <c r="G289" s="504"/>
      <c r="H289" s="504">
        <v>9.51</v>
      </c>
      <c r="I289" s="504"/>
      <c r="J289" s="504"/>
      <c r="K289" s="502"/>
      <c r="L289" s="502"/>
      <c r="M289" s="504"/>
      <c r="N289" s="502"/>
      <c r="O289" s="502"/>
      <c r="P289" s="504"/>
      <c r="Q289" s="502"/>
      <c r="R289" s="502"/>
      <c r="S289" s="502"/>
      <c r="T289" s="651"/>
    </row>
    <row r="290" spans="1:20">
      <c r="A290" s="638"/>
      <c r="B290" s="645"/>
      <c r="C290" s="683">
        <v>10</v>
      </c>
      <c r="D290" s="648"/>
      <c r="E290" s="502"/>
      <c r="F290" s="504"/>
      <c r="G290" s="504"/>
      <c r="H290" s="504"/>
      <c r="I290" s="504"/>
      <c r="J290" s="531">
        <v>6.83</v>
      </c>
      <c r="K290" s="502"/>
      <c r="L290" s="502"/>
      <c r="M290" s="504"/>
      <c r="N290" s="502"/>
      <c r="O290" s="502"/>
      <c r="P290" s="504"/>
      <c r="Q290" s="502"/>
      <c r="R290" s="502"/>
      <c r="S290" s="502"/>
      <c r="T290" s="651"/>
    </row>
    <row r="291" spans="1:20">
      <c r="A291" s="638"/>
      <c r="B291" s="645"/>
      <c r="C291" s="683">
        <v>7</v>
      </c>
      <c r="D291" s="648"/>
      <c r="E291" s="502"/>
      <c r="F291" s="504"/>
      <c r="G291" s="504"/>
      <c r="H291" s="504"/>
      <c r="I291" s="504"/>
      <c r="J291" s="685"/>
      <c r="K291" s="502"/>
      <c r="L291" s="502"/>
      <c r="M291" s="504"/>
      <c r="N291" s="502"/>
      <c r="O291" s="502"/>
      <c r="P291" s="654">
        <v>10.09</v>
      </c>
      <c r="Q291" s="502"/>
      <c r="R291" s="502"/>
      <c r="S291" s="502"/>
      <c r="T291" s="651"/>
    </row>
    <row r="292" spans="1:20">
      <c r="A292" s="638"/>
      <c r="B292" s="644"/>
      <c r="C292" s="683">
        <v>18</v>
      </c>
      <c r="D292" s="648"/>
      <c r="E292" s="502"/>
      <c r="F292" s="504"/>
      <c r="G292" s="504"/>
      <c r="H292" s="504"/>
      <c r="I292" s="504"/>
      <c r="J292" s="504"/>
      <c r="K292" s="502"/>
      <c r="L292" s="502"/>
      <c r="M292" s="504"/>
      <c r="N292" s="502"/>
      <c r="O292" s="502"/>
      <c r="P292" s="504">
        <v>7.67</v>
      </c>
      <c r="Q292" s="502"/>
      <c r="R292" s="502"/>
      <c r="S292" s="502"/>
      <c r="T292" s="651"/>
    </row>
    <row r="293" spans="1:20">
      <c r="A293" s="638"/>
      <c r="B293" s="644"/>
      <c r="C293" s="683">
        <v>4</v>
      </c>
      <c r="D293" s="648"/>
      <c r="E293" s="502"/>
      <c r="F293" s="504"/>
      <c r="G293" s="504"/>
      <c r="H293" s="504"/>
      <c r="I293" s="504"/>
      <c r="J293" s="504"/>
      <c r="K293" s="502"/>
      <c r="L293" s="502"/>
      <c r="M293" s="504"/>
      <c r="N293" s="502"/>
      <c r="O293" s="502"/>
      <c r="P293" s="685">
        <v>8.8000000000000007</v>
      </c>
      <c r="Q293" s="502"/>
      <c r="R293" s="502"/>
      <c r="S293" s="502"/>
      <c r="T293" s="651"/>
    </row>
    <row r="294" spans="1:20">
      <c r="A294" s="638"/>
      <c r="B294" s="644"/>
      <c r="C294" s="683">
        <v>10</v>
      </c>
      <c r="D294" s="648"/>
      <c r="E294" s="502"/>
      <c r="F294" s="504"/>
      <c r="G294" s="504"/>
      <c r="H294" s="504"/>
      <c r="I294" s="504"/>
      <c r="J294" s="504"/>
      <c r="K294" s="502"/>
      <c r="L294" s="502"/>
      <c r="M294" s="504">
        <v>8.1300000000000008</v>
      </c>
      <c r="N294" s="502"/>
      <c r="O294" s="502"/>
      <c r="P294" s="504"/>
      <c r="Q294" s="502"/>
      <c r="R294" s="502"/>
      <c r="S294" s="502"/>
      <c r="T294" s="651"/>
    </row>
    <row r="295" spans="1:20">
      <c r="A295" s="638"/>
      <c r="B295" s="645"/>
      <c r="C295" s="684">
        <v>2</v>
      </c>
      <c r="D295" s="648"/>
      <c r="E295" s="502"/>
      <c r="F295" s="504"/>
      <c r="G295" s="504"/>
      <c r="H295" s="504"/>
      <c r="I295" s="504"/>
      <c r="J295" s="504"/>
      <c r="K295" s="502"/>
      <c r="L295" s="502"/>
      <c r="M295" s="591">
        <v>7.53</v>
      </c>
      <c r="N295" s="502"/>
      <c r="O295" s="502"/>
      <c r="P295" s="504"/>
      <c r="Q295" s="502"/>
      <c r="R295" s="502"/>
      <c r="S295" s="502"/>
      <c r="T295" s="651"/>
    </row>
    <row r="296" spans="1:20">
      <c r="A296" s="638"/>
      <c r="B296" s="645"/>
      <c r="C296" s="683">
        <v>8</v>
      </c>
      <c r="D296" s="648"/>
      <c r="E296" s="502"/>
      <c r="F296" s="504"/>
      <c r="G296" s="504"/>
      <c r="H296" s="504"/>
      <c r="I296" s="504">
        <v>8.83</v>
      </c>
      <c r="J296" s="504"/>
      <c r="K296" s="502"/>
      <c r="L296" s="502"/>
      <c r="M296" s="504"/>
      <c r="N296" s="502"/>
      <c r="O296" s="502"/>
      <c r="P296" s="504"/>
      <c r="Q296" s="502"/>
      <c r="R296" s="502"/>
      <c r="S296" s="502"/>
      <c r="T296" s="651"/>
    </row>
    <row r="297" spans="1:20">
      <c r="A297" s="638"/>
      <c r="B297" s="645"/>
      <c r="C297" s="683">
        <v>9</v>
      </c>
      <c r="D297" s="648"/>
      <c r="E297" s="502"/>
      <c r="F297" s="504"/>
      <c r="G297" s="504"/>
      <c r="H297" s="504"/>
      <c r="I297" s="504">
        <v>8.92</v>
      </c>
      <c r="J297" s="504"/>
      <c r="K297" s="502"/>
      <c r="L297" s="502"/>
      <c r="M297" s="504"/>
      <c r="N297" s="502"/>
      <c r="O297" s="502"/>
      <c r="P297" s="504"/>
      <c r="Q297" s="502"/>
      <c r="R297" s="502"/>
      <c r="S297" s="502"/>
      <c r="T297" s="651"/>
    </row>
    <row r="298" spans="1:20">
      <c r="A298" s="639"/>
      <c r="B298" s="584"/>
      <c r="C298" s="36">
        <v>18</v>
      </c>
      <c r="D298" s="649"/>
      <c r="E298" s="548"/>
      <c r="F298" s="506"/>
      <c r="G298" s="506"/>
      <c r="H298" s="506"/>
      <c r="I298" s="686">
        <v>8.16</v>
      </c>
      <c r="J298" s="506"/>
      <c r="K298" s="548"/>
      <c r="L298" s="548"/>
      <c r="M298" s="506"/>
      <c r="N298" s="548"/>
      <c r="O298" s="548"/>
      <c r="P298" s="506"/>
      <c r="Q298" s="502"/>
      <c r="R298" s="502"/>
      <c r="S298" s="502"/>
      <c r="T298" s="651"/>
    </row>
    <row r="299" spans="1:20">
      <c r="A299" s="585" t="s">
        <v>0</v>
      </c>
      <c r="B299" s="586" t="s">
        <v>2</v>
      </c>
      <c r="C299" s="566" t="s">
        <v>3</v>
      </c>
      <c r="D299" s="502"/>
      <c r="E299" s="502"/>
      <c r="F299" s="489" t="s">
        <v>661</v>
      </c>
      <c r="G299" s="489" t="s">
        <v>137</v>
      </c>
      <c r="H299" s="489" t="s">
        <v>622</v>
      </c>
      <c r="I299" s="489" t="s">
        <v>147</v>
      </c>
      <c r="J299" s="489" t="s">
        <v>141</v>
      </c>
      <c r="K299" s="489" t="s">
        <v>335</v>
      </c>
      <c r="L299" s="489" t="s">
        <v>131</v>
      </c>
      <c r="M299" s="489" t="s">
        <v>161</v>
      </c>
      <c r="N299" s="489" t="s">
        <v>324</v>
      </c>
      <c r="O299" s="489" t="s">
        <v>162</v>
      </c>
      <c r="P299" s="489" t="s">
        <v>149</v>
      </c>
      <c r="Q299" s="489" t="s">
        <v>152</v>
      </c>
      <c r="R299" s="489" t="s">
        <v>129</v>
      </c>
      <c r="S299" s="489" t="s">
        <v>143</v>
      </c>
      <c r="T299" s="604" t="s">
        <v>125</v>
      </c>
    </row>
    <row r="300" spans="1:20">
      <c r="A300" s="636">
        <v>2018</v>
      </c>
      <c r="B300" s="643" t="s">
        <v>44</v>
      </c>
      <c r="C300" s="824">
        <v>3</v>
      </c>
      <c r="D300" s="502"/>
      <c r="E300" s="502"/>
      <c r="F300" s="501">
        <v>9.36</v>
      </c>
      <c r="G300" s="501"/>
      <c r="H300" s="588"/>
      <c r="I300" s="501"/>
      <c r="J300" s="503"/>
      <c r="K300" s="501"/>
      <c r="L300" s="647"/>
      <c r="M300" s="647"/>
      <c r="N300" s="647"/>
      <c r="O300" s="501"/>
      <c r="P300" s="503"/>
      <c r="Q300" s="501"/>
      <c r="R300" s="647"/>
      <c r="S300" s="647"/>
      <c r="T300" s="650"/>
    </row>
    <row r="301" spans="1:20">
      <c r="A301" s="637"/>
      <c r="B301" s="644"/>
      <c r="C301" s="825"/>
      <c r="D301" s="648"/>
      <c r="E301" s="502"/>
      <c r="F301" s="504">
        <v>9.36</v>
      </c>
      <c r="G301" s="504"/>
      <c r="H301" s="504"/>
      <c r="I301" s="504"/>
      <c r="J301" s="505"/>
      <c r="K301" s="504"/>
      <c r="L301" s="502"/>
      <c r="M301" s="502"/>
      <c r="N301" s="502"/>
      <c r="O301" s="504"/>
      <c r="P301" s="505"/>
      <c r="Q301" s="504"/>
      <c r="R301" s="502"/>
      <c r="S301" s="502"/>
      <c r="T301" s="651"/>
    </row>
    <row r="302" spans="1:20">
      <c r="A302" s="637"/>
      <c r="B302" s="644"/>
      <c r="C302" s="827">
        <v>2</v>
      </c>
      <c r="D302" s="648"/>
      <c r="E302" s="502"/>
      <c r="F302" s="504"/>
      <c r="G302" s="504">
        <v>9.42</v>
      </c>
      <c r="H302" s="504"/>
      <c r="I302" s="504"/>
      <c r="J302" s="505"/>
      <c r="K302" s="504"/>
      <c r="L302" s="502"/>
      <c r="M302" s="502"/>
      <c r="N302" s="502"/>
      <c r="O302" s="504"/>
      <c r="P302" s="505"/>
      <c r="Q302" s="504"/>
      <c r="R302" s="502"/>
      <c r="S302" s="502"/>
      <c r="T302" s="651"/>
    </row>
    <row r="303" spans="1:20">
      <c r="A303" s="637"/>
      <c r="B303" s="644"/>
      <c r="C303" s="828"/>
      <c r="D303" s="648"/>
      <c r="E303" s="502"/>
      <c r="F303" s="504"/>
      <c r="G303" s="531">
        <v>9.5</v>
      </c>
      <c r="H303" s="504"/>
      <c r="I303" s="504"/>
      <c r="J303" s="735"/>
      <c r="K303" s="504"/>
      <c r="L303" s="502"/>
      <c r="M303" s="502"/>
      <c r="N303" s="502"/>
      <c r="O303" s="504"/>
      <c r="P303" s="505"/>
      <c r="Q303" s="504"/>
      <c r="R303" s="502"/>
      <c r="S303" s="502"/>
      <c r="T303" s="651"/>
    </row>
    <row r="304" spans="1:20">
      <c r="A304" s="637"/>
      <c r="B304" s="644"/>
      <c r="C304" s="829">
        <v>1</v>
      </c>
      <c r="D304" s="648"/>
      <c r="E304" s="502"/>
      <c r="F304" s="504"/>
      <c r="G304" s="504"/>
      <c r="H304" s="504">
        <v>9.48</v>
      </c>
      <c r="I304" s="504"/>
      <c r="J304" s="505"/>
      <c r="K304" s="504"/>
      <c r="L304" s="502"/>
      <c r="M304" s="502"/>
      <c r="N304" s="502"/>
      <c r="O304" s="504"/>
      <c r="P304" s="505"/>
      <c r="Q304" s="504"/>
      <c r="R304" s="502"/>
      <c r="S304" s="502"/>
      <c r="T304" s="651"/>
    </row>
    <row r="305" spans="1:21">
      <c r="A305" s="638"/>
      <c r="B305" s="645"/>
      <c r="C305" s="830"/>
      <c r="D305" s="648"/>
      <c r="E305" s="502"/>
      <c r="F305" s="504"/>
      <c r="G305" s="504"/>
      <c r="H305" s="504">
        <v>9.59</v>
      </c>
      <c r="I305" s="504"/>
      <c r="J305" s="505"/>
      <c r="K305" s="504"/>
      <c r="L305" s="502"/>
      <c r="M305" s="502"/>
      <c r="N305" s="502"/>
      <c r="O305" s="504"/>
      <c r="P305" s="505"/>
      <c r="Q305" s="504"/>
      <c r="R305" s="502"/>
      <c r="S305" s="502"/>
      <c r="T305" s="651"/>
    </row>
    <row r="306" spans="1:21">
      <c r="A306" s="638"/>
      <c r="B306" s="645"/>
      <c r="C306" s="683">
        <v>12</v>
      </c>
      <c r="D306" s="648"/>
      <c r="E306" s="502"/>
      <c r="F306" s="504"/>
      <c r="G306" s="504"/>
      <c r="H306" s="504"/>
      <c r="I306" s="504"/>
      <c r="J306" s="736"/>
      <c r="K306" s="504"/>
      <c r="L306" s="502"/>
      <c r="M306" s="502"/>
      <c r="N306" s="502"/>
      <c r="O306" s="504">
        <v>7.72</v>
      </c>
      <c r="P306" s="505"/>
      <c r="Q306" s="504"/>
      <c r="R306" s="502"/>
      <c r="S306" s="502"/>
      <c r="T306" s="651"/>
    </row>
    <row r="307" spans="1:21">
      <c r="A307" s="638"/>
      <c r="B307" s="645"/>
      <c r="C307" s="683">
        <v>14</v>
      </c>
      <c r="D307" s="648"/>
      <c r="E307" s="502"/>
      <c r="F307" s="504"/>
      <c r="G307" s="504"/>
      <c r="H307" s="504"/>
      <c r="I307" s="504"/>
      <c r="J307" s="737"/>
      <c r="K307" s="504">
        <v>8.24</v>
      </c>
      <c r="L307" s="502"/>
      <c r="M307" s="502"/>
      <c r="N307" s="502"/>
      <c r="O307" s="504"/>
      <c r="P307" s="505"/>
      <c r="Q307" s="504"/>
      <c r="R307" s="502"/>
      <c r="S307" s="502"/>
      <c r="T307" s="651"/>
    </row>
    <row r="308" spans="1:21">
      <c r="A308" s="638"/>
      <c r="B308" s="644"/>
      <c r="C308" s="683">
        <v>4</v>
      </c>
      <c r="D308" s="648"/>
      <c r="E308" s="502"/>
      <c r="F308" s="504"/>
      <c r="G308" s="504"/>
      <c r="H308" s="504"/>
      <c r="I308" s="504"/>
      <c r="J308" s="505"/>
      <c r="K308" s="504"/>
      <c r="L308" s="502"/>
      <c r="M308" s="502"/>
      <c r="N308" s="502"/>
      <c r="O308" s="504"/>
      <c r="P308" s="505"/>
      <c r="Q308" s="504">
        <v>9.6300000000000008</v>
      </c>
      <c r="R308" s="502"/>
      <c r="S308" s="502"/>
      <c r="T308" s="651"/>
    </row>
    <row r="309" spans="1:21">
      <c r="A309" s="638"/>
      <c r="B309" s="644"/>
      <c r="C309" s="683">
        <v>13</v>
      </c>
      <c r="D309" s="648"/>
      <c r="E309" s="502"/>
      <c r="F309" s="504"/>
      <c r="G309" s="504"/>
      <c r="H309" s="504"/>
      <c r="I309" s="504">
        <v>9.08</v>
      </c>
      <c r="J309" s="505"/>
      <c r="K309" s="504"/>
      <c r="L309" s="502"/>
      <c r="M309" s="502"/>
      <c r="N309" s="502"/>
      <c r="O309" s="504"/>
      <c r="P309" s="505"/>
      <c r="Q309" s="504"/>
      <c r="R309" s="502"/>
      <c r="S309" s="502"/>
      <c r="T309" s="651"/>
    </row>
    <row r="310" spans="1:21">
      <c r="A310" s="638"/>
      <c r="B310" s="644"/>
      <c r="C310" s="683">
        <v>8</v>
      </c>
      <c r="D310" s="648"/>
      <c r="E310" s="502"/>
      <c r="F310" s="504"/>
      <c r="G310" s="504"/>
      <c r="H310" s="504"/>
      <c r="I310" s="504">
        <v>9.09</v>
      </c>
      <c r="J310" s="505"/>
      <c r="K310" s="504"/>
      <c r="L310" s="502"/>
      <c r="M310" s="502"/>
      <c r="N310" s="502"/>
      <c r="O310" s="504"/>
      <c r="P310" s="505"/>
      <c r="Q310" s="504"/>
      <c r="R310" s="502"/>
      <c r="S310" s="502"/>
      <c r="T310" s="651"/>
    </row>
    <row r="311" spans="1:21">
      <c r="A311" s="639"/>
      <c r="B311" s="584"/>
      <c r="C311" s="683">
        <v>21</v>
      </c>
      <c r="D311" s="649"/>
      <c r="E311" s="548"/>
      <c r="F311" s="506"/>
      <c r="G311" s="506"/>
      <c r="H311" s="506"/>
      <c r="I311" s="506">
        <v>7.71</v>
      </c>
      <c r="J311" s="507"/>
      <c r="K311" s="506"/>
      <c r="L311" s="548"/>
      <c r="M311" s="548"/>
      <c r="N311" s="548"/>
      <c r="O311" s="506"/>
      <c r="P311" s="507"/>
      <c r="Q311" s="506"/>
      <c r="R311" s="548"/>
      <c r="S311" s="548"/>
      <c r="T311" s="549"/>
    </row>
    <row r="312" spans="1:21">
      <c r="A312" s="585" t="s">
        <v>0</v>
      </c>
      <c r="B312" s="586" t="s">
        <v>2</v>
      </c>
      <c r="C312" s="566" t="s">
        <v>3</v>
      </c>
      <c r="D312" s="502"/>
      <c r="E312" s="502"/>
      <c r="F312" s="489" t="s">
        <v>661</v>
      </c>
      <c r="G312" s="489" t="s">
        <v>137</v>
      </c>
      <c r="H312" s="489" t="s">
        <v>622</v>
      </c>
      <c r="I312" s="489" t="s">
        <v>147</v>
      </c>
      <c r="J312" s="489" t="s">
        <v>141</v>
      </c>
      <c r="K312" s="489" t="s">
        <v>335</v>
      </c>
      <c r="L312" s="489" t="s">
        <v>131</v>
      </c>
      <c r="M312" s="489" t="s">
        <v>161</v>
      </c>
      <c r="N312" s="489" t="s">
        <v>324</v>
      </c>
      <c r="O312" s="489" t="s">
        <v>162</v>
      </c>
      <c r="P312" s="489" t="s">
        <v>149</v>
      </c>
      <c r="Q312" s="489" t="s">
        <v>152</v>
      </c>
      <c r="R312" s="489" t="s">
        <v>129</v>
      </c>
      <c r="S312" s="489" t="s">
        <v>143</v>
      </c>
      <c r="T312" s="604" t="s">
        <v>125</v>
      </c>
      <c r="U312" s="489" t="s">
        <v>778</v>
      </c>
    </row>
    <row r="313" spans="1:21">
      <c r="A313" s="636">
        <v>2019</v>
      </c>
      <c r="B313" s="643" t="s">
        <v>16</v>
      </c>
      <c r="C313" s="824">
        <v>3</v>
      </c>
      <c r="D313" s="502"/>
      <c r="E313" s="502"/>
      <c r="F313" s="501">
        <v>9.2799999999999994</v>
      </c>
      <c r="G313" s="501"/>
      <c r="H313" s="588"/>
      <c r="I313" s="501"/>
      <c r="J313" s="501"/>
      <c r="K313" s="647"/>
      <c r="L313" s="647"/>
      <c r="M313" s="501"/>
      <c r="N313" s="647"/>
      <c r="O313" s="647"/>
      <c r="P313" s="501"/>
      <c r="Q313" s="647"/>
      <c r="R313" s="647"/>
      <c r="S313" s="647"/>
      <c r="T313" s="650"/>
      <c r="U313" s="501"/>
    </row>
    <row r="314" spans="1:21">
      <c r="A314" s="637"/>
      <c r="B314" s="644"/>
      <c r="C314" s="825"/>
      <c r="D314" s="648"/>
      <c r="E314" s="502"/>
      <c r="F314" s="504">
        <v>9.41</v>
      </c>
      <c r="G314" s="504"/>
      <c r="H314" s="504"/>
      <c r="I314" s="504"/>
      <c r="J314" s="504"/>
      <c r="K314" s="502"/>
      <c r="L314" s="502"/>
      <c r="M314" s="504"/>
      <c r="N314" s="502"/>
      <c r="O314" s="502"/>
      <c r="P314" s="504"/>
      <c r="Q314" s="502"/>
      <c r="R314" s="502"/>
      <c r="S314" s="502"/>
      <c r="T314" s="651"/>
      <c r="U314" s="504"/>
    </row>
    <row r="315" spans="1:21">
      <c r="A315" s="637"/>
      <c r="B315" s="644"/>
      <c r="C315" s="827">
        <v>2</v>
      </c>
      <c r="D315" s="648"/>
      <c r="E315" s="502"/>
      <c r="F315" s="504"/>
      <c r="G315" s="504">
        <v>9.5500000000000007</v>
      </c>
      <c r="H315" s="504"/>
      <c r="I315" s="504"/>
      <c r="J315" s="504"/>
      <c r="K315" s="502"/>
      <c r="L315" s="502"/>
      <c r="M315" s="504"/>
      <c r="N315" s="502"/>
      <c r="O315" s="502"/>
      <c r="P315" s="504"/>
      <c r="Q315" s="502"/>
      <c r="R315" s="502"/>
      <c r="S315" s="502"/>
      <c r="T315" s="651"/>
      <c r="U315" s="504"/>
    </row>
    <row r="316" spans="1:21">
      <c r="A316" s="637"/>
      <c r="B316" s="644"/>
      <c r="C316" s="828"/>
      <c r="D316" s="648"/>
      <c r="E316" s="502"/>
      <c r="F316" s="504"/>
      <c r="G316" s="504">
        <v>9.59</v>
      </c>
      <c r="H316" s="504"/>
      <c r="I316" s="504"/>
      <c r="J316" s="504"/>
      <c r="K316" s="502"/>
      <c r="L316" s="502"/>
      <c r="M316" s="504"/>
      <c r="N316" s="502"/>
      <c r="O316" s="502"/>
      <c r="P316" s="504"/>
      <c r="Q316" s="502"/>
      <c r="R316" s="502"/>
      <c r="S316" s="502"/>
      <c r="T316" s="651"/>
      <c r="U316" s="504"/>
    </row>
    <row r="317" spans="1:21">
      <c r="A317" s="637"/>
      <c r="B317" s="644"/>
      <c r="C317" s="829">
        <v>1</v>
      </c>
      <c r="D317" s="648"/>
      <c r="E317" s="502"/>
      <c r="F317" s="504"/>
      <c r="G317" s="504"/>
      <c r="H317" s="531">
        <v>9.6</v>
      </c>
      <c r="I317" s="504"/>
      <c r="J317" s="504"/>
      <c r="K317" s="502"/>
      <c r="L317" s="502"/>
      <c r="M317" s="504"/>
      <c r="N317" s="502"/>
      <c r="O317" s="502"/>
      <c r="P317" s="504"/>
      <c r="Q317" s="502"/>
      <c r="R317" s="502"/>
      <c r="S317" s="502"/>
      <c r="T317" s="651"/>
      <c r="U317" s="504"/>
    </row>
    <row r="318" spans="1:21">
      <c r="A318" s="638"/>
      <c r="B318" s="645"/>
      <c r="C318" s="830"/>
      <c r="D318" s="648"/>
      <c r="E318" s="502"/>
      <c r="F318" s="504"/>
      <c r="G318" s="504"/>
      <c r="H318" s="504">
        <v>9.66</v>
      </c>
      <c r="I318" s="504"/>
      <c r="J318" s="504"/>
      <c r="K318" s="502"/>
      <c r="L318" s="502"/>
      <c r="M318" s="504"/>
      <c r="N318" s="502"/>
      <c r="O318" s="502"/>
      <c r="P318" s="504"/>
      <c r="Q318" s="502"/>
      <c r="R318" s="502"/>
      <c r="S318" s="502"/>
      <c r="T318" s="651"/>
      <c r="U318" s="504"/>
    </row>
    <row r="319" spans="1:21">
      <c r="A319" s="638"/>
      <c r="B319" s="645"/>
      <c r="C319" s="684">
        <v>2</v>
      </c>
      <c r="D319" s="648"/>
      <c r="E319" s="502"/>
      <c r="F319" s="504"/>
      <c r="G319" s="504"/>
      <c r="H319" s="504"/>
      <c r="I319" s="504"/>
      <c r="J319" s="504"/>
      <c r="K319" s="502"/>
      <c r="L319" s="502"/>
      <c r="M319" s="504"/>
      <c r="N319" s="502"/>
      <c r="O319" s="502"/>
      <c r="P319" s="504"/>
      <c r="Q319" s="502"/>
      <c r="R319" s="502"/>
      <c r="S319" s="502"/>
      <c r="T319" s="651"/>
      <c r="U319" s="504">
        <v>9.14</v>
      </c>
    </row>
    <row r="320" spans="1:21">
      <c r="A320" s="638"/>
      <c r="B320" s="645"/>
      <c r="C320" s="642">
        <v>3</v>
      </c>
      <c r="D320" s="648"/>
      <c r="E320" s="502"/>
      <c r="F320" s="504"/>
      <c r="G320" s="504"/>
      <c r="H320" s="504"/>
      <c r="I320" s="504"/>
      <c r="J320" s="504"/>
      <c r="K320" s="502"/>
      <c r="L320" s="502"/>
      <c r="M320" s="591">
        <v>7.89</v>
      </c>
      <c r="N320" s="502"/>
      <c r="O320" s="502"/>
      <c r="P320" s="504"/>
      <c r="Q320" s="502"/>
      <c r="R320" s="502"/>
      <c r="S320" s="502"/>
      <c r="T320" s="651"/>
      <c r="U320" s="504"/>
    </row>
    <row r="321" spans="1:21">
      <c r="A321" s="638"/>
      <c r="B321" s="645"/>
      <c r="C321" s="683">
        <v>9</v>
      </c>
      <c r="D321" s="648"/>
      <c r="E321" s="502"/>
      <c r="F321" s="504"/>
      <c r="G321" s="504"/>
      <c r="H321" s="504"/>
      <c r="I321" s="504"/>
      <c r="J321" s="504"/>
      <c r="K321" s="502"/>
      <c r="L321" s="502"/>
      <c r="M321" s="504">
        <v>9.0299999999999994</v>
      </c>
      <c r="N321" s="502"/>
      <c r="O321" s="502"/>
      <c r="P321" s="504"/>
      <c r="Q321" s="502"/>
      <c r="R321" s="502"/>
      <c r="S321" s="502"/>
      <c r="T321" s="651"/>
      <c r="U321" s="504"/>
    </row>
    <row r="322" spans="1:21">
      <c r="A322" s="638"/>
      <c r="B322" s="644"/>
      <c r="C322" s="683">
        <v>10</v>
      </c>
      <c r="D322" s="648"/>
      <c r="E322" s="502"/>
      <c r="F322" s="504"/>
      <c r="G322" s="504"/>
      <c r="H322" s="504"/>
      <c r="I322" s="504"/>
      <c r="J322" s="531">
        <v>7</v>
      </c>
      <c r="K322" s="502"/>
      <c r="L322" s="502"/>
      <c r="M322" s="504"/>
      <c r="N322" s="502"/>
      <c r="O322" s="502"/>
      <c r="P322" s="504"/>
      <c r="Q322" s="502"/>
      <c r="R322" s="502"/>
      <c r="S322" s="502"/>
      <c r="T322" s="651"/>
      <c r="U322" s="504"/>
    </row>
    <row r="323" spans="1:21">
      <c r="A323" s="638"/>
      <c r="B323" s="644"/>
      <c r="C323" s="683">
        <v>18</v>
      </c>
      <c r="D323" s="648"/>
      <c r="E323" s="502"/>
      <c r="F323" s="504"/>
      <c r="G323" s="504"/>
      <c r="H323" s="504"/>
      <c r="I323" s="504"/>
      <c r="J323" s="504"/>
      <c r="K323" s="502"/>
      <c r="L323" s="502"/>
      <c r="M323" s="504"/>
      <c r="N323" s="502"/>
      <c r="O323" s="502"/>
      <c r="P323" s="504">
        <v>7.28</v>
      </c>
      <c r="Q323" s="502"/>
      <c r="R323" s="502"/>
      <c r="S323" s="502"/>
      <c r="T323" s="651"/>
      <c r="U323" s="504"/>
    </row>
    <row r="324" spans="1:21">
      <c r="A324" s="638"/>
      <c r="B324" s="644"/>
      <c r="C324" s="683">
        <v>6</v>
      </c>
      <c r="D324" s="648"/>
      <c r="E324" s="502"/>
      <c r="F324" s="504"/>
      <c r="G324" s="504"/>
      <c r="H324" s="504"/>
      <c r="I324" s="504"/>
      <c r="J324" s="504"/>
      <c r="K324" s="502"/>
      <c r="L324" s="502"/>
      <c r="M324" s="504"/>
      <c r="N324" s="502"/>
      <c r="O324" s="502"/>
      <c r="P324" s="591">
        <v>9.44</v>
      </c>
      <c r="Q324" s="502"/>
      <c r="R324" s="502"/>
      <c r="S324" s="502"/>
      <c r="T324" s="651"/>
      <c r="U324" s="504"/>
    </row>
    <row r="325" spans="1:21">
      <c r="A325" s="638"/>
      <c r="B325" s="644"/>
      <c r="C325" s="683">
        <v>6</v>
      </c>
      <c r="D325" s="648"/>
      <c r="E325" s="502"/>
      <c r="F325" s="504"/>
      <c r="G325" s="504"/>
      <c r="H325" s="504"/>
      <c r="I325" s="504"/>
      <c r="J325" s="504"/>
      <c r="K325" s="502"/>
      <c r="L325" s="502"/>
      <c r="M325" s="504"/>
      <c r="N325" s="502"/>
      <c r="O325" s="502"/>
      <c r="P325" s="504">
        <v>9.15</v>
      </c>
      <c r="Q325" s="502"/>
      <c r="R325" s="502"/>
      <c r="S325" s="502"/>
      <c r="T325" s="651"/>
      <c r="U325" s="504"/>
    </row>
    <row r="326" spans="1:21">
      <c r="A326" s="638"/>
      <c r="B326" s="644"/>
      <c r="C326" s="683">
        <v>16</v>
      </c>
      <c r="D326" s="648"/>
      <c r="E326" s="502"/>
      <c r="F326" s="504"/>
      <c r="G326" s="504"/>
      <c r="H326" s="504"/>
      <c r="I326" s="504"/>
      <c r="J326" s="504"/>
      <c r="K326" s="502"/>
      <c r="L326" s="502"/>
      <c r="M326" s="504"/>
      <c r="N326" s="502"/>
      <c r="O326" s="502"/>
      <c r="P326" s="504">
        <v>8.02</v>
      </c>
      <c r="Q326" s="502"/>
      <c r="R326" s="502"/>
      <c r="S326" s="502"/>
      <c r="T326" s="651"/>
      <c r="U326" s="504"/>
    </row>
    <row r="327" spans="1:21">
      <c r="A327" s="638"/>
      <c r="B327" s="644"/>
      <c r="C327" s="683">
        <v>17</v>
      </c>
      <c r="D327" s="648"/>
      <c r="E327" s="502"/>
      <c r="F327" s="504"/>
      <c r="G327" s="504"/>
      <c r="H327" s="504"/>
      <c r="I327" s="504">
        <v>8.5500000000000007</v>
      </c>
      <c r="J327" s="504"/>
      <c r="K327" s="502"/>
      <c r="L327" s="502"/>
      <c r="M327" s="504"/>
      <c r="N327" s="502"/>
      <c r="O327" s="502"/>
      <c r="P327" s="591"/>
      <c r="Q327" s="502"/>
      <c r="R327" s="502"/>
      <c r="S327" s="502"/>
      <c r="T327" s="651"/>
      <c r="U327" s="504"/>
    </row>
    <row r="328" spans="1:21">
      <c r="A328" s="638"/>
      <c r="B328" s="644"/>
      <c r="C328" s="683">
        <v>9</v>
      </c>
      <c r="D328" s="648"/>
      <c r="E328" s="502"/>
      <c r="F328" s="504"/>
      <c r="G328" s="504"/>
      <c r="H328" s="504"/>
      <c r="I328" s="504">
        <v>8.92</v>
      </c>
      <c r="J328" s="504"/>
      <c r="K328" s="502"/>
      <c r="L328" s="502"/>
      <c r="M328" s="504"/>
      <c r="N328" s="502"/>
      <c r="O328" s="502"/>
      <c r="P328" s="591"/>
      <c r="Q328" s="502"/>
      <c r="R328" s="502"/>
      <c r="S328" s="502"/>
      <c r="T328" s="651"/>
      <c r="U328" s="504"/>
    </row>
    <row r="329" spans="1:21">
      <c r="A329" s="639"/>
      <c r="B329" s="584"/>
      <c r="C329" s="683">
        <v>18</v>
      </c>
      <c r="D329" s="649"/>
      <c r="E329" s="549"/>
      <c r="F329" s="506"/>
      <c r="G329" s="506"/>
      <c r="H329" s="506"/>
      <c r="I329" s="506">
        <v>8.14</v>
      </c>
      <c r="J329" s="506"/>
      <c r="K329" s="548"/>
      <c r="L329" s="548"/>
      <c r="M329" s="506"/>
      <c r="N329" s="548"/>
      <c r="O329" s="548"/>
      <c r="P329" s="506"/>
      <c r="Q329" s="548"/>
      <c r="R329" s="687" t="s">
        <v>582</v>
      </c>
      <c r="S329" s="548"/>
      <c r="T329" s="549"/>
      <c r="U329" s="506"/>
    </row>
  </sheetData>
  <mergeCells count="24">
    <mergeCell ref="C315:C316"/>
    <mergeCell ref="C317:C318"/>
    <mergeCell ref="A1:T2"/>
    <mergeCell ref="C193:C194"/>
    <mergeCell ref="C11:E11"/>
    <mergeCell ref="C227:C228"/>
    <mergeCell ref="C215:C216"/>
    <mergeCell ref="C313:C314"/>
    <mergeCell ref="C217:C218"/>
    <mergeCell ref="C286:C287"/>
    <mergeCell ref="C300:C301"/>
    <mergeCell ref="C302:C303"/>
    <mergeCell ref="C304:C305"/>
    <mergeCell ref="C288:C289"/>
    <mergeCell ref="C248:C249"/>
    <mergeCell ref="C256:C257"/>
    <mergeCell ref="C258:C259"/>
    <mergeCell ref="C195:C196"/>
    <mergeCell ref="C284:C285"/>
    <mergeCell ref="C203:C204"/>
    <mergeCell ref="C238:C239"/>
    <mergeCell ref="C225:C226"/>
    <mergeCell ref="C205:C206"/>
    <mergeCell ref="C236:C237"/>
  </mergeCells>
  <phoneticPr fontId="2" type="noConversion"/>
  <hyperlinks>
    <hyperlink ref="B5" r:id="rId1"/>
    <hyperlink ref="B8" r:id="rId2"/>
    <hyperlink ref="B11" r:id="rId3"/>
    <hyperlink ref="B13" r:id="rId4"/>
    <hyperlink ref="B16" r:id="rId5"/>
    <hyperlink ref="B18" r:id="rId6"/>
    <hyperlink ref="B20" r:id="rId7"/>
    <hyperlink ref="B22" r:id="rId8"/>
    <hyperlink ref="B24" r:id="rId9"/>
    <hyperlink ref="B29" r:id="rId10"/>
    <hyperlink ref="B35" r:id="rId11"/>
    <hyperlink ref="B40" r:id="rId12"/>
    <hyperlink ref="B44" r:id="rId13"/>
    <hyperlink ref="B50" r:id="rId14"/>
    <hyperlink ref="B57" r:id="rId15"/>
    <hyperlink ref="B63" r:id="rId16"/>
    <hyperlink ref="B69" r:id="rId17"/>
    <hyperlink ref="B75" r:id="rId18"/>
    <hyperlink ref="B81" r:id="rId19"/>
    <hyperlink ref="B87" r:id="rId20"/>
    <hyperlink ref="B96" r:id="rId21"/>
    <hyperlink ref="B104" r:id="rId22"/>
    <hyperlink ref="B112" r:id="rId23"/>
    <hyperlink ref="B120" r:id="rId24"/>
    <hyperlink ref="B129" r:id="rId25"/>
    <hyperlink ref="B142" r:id="rId26"/>
    <hyperlink ref="B155" r:id="rId27"/>
    <hyperlink ref="B164" r:id="rId28"/>
    <hyperlink ref="B173" r:id="rId29"/>
    <hyperlink ref="B184" r:id="rId30"/>
    <hyperlink ref="B193" r:id="rId31"/>
    <hyperlink ref="B203" r:id="rId32"/>
    <hyperlink ref="B215" r:id="rId33"/>
    <hyperlink ref="B225" r:id="rId34"/>
    <hyperlink ref="B236" r:id="rId35"/>
    <hyperlink ref="B248" r:id="rId36" display="Niederurnen"/>
    <hyperlink ref="B268" r:id="rId37" display="Niederurnen"/>
    <hyperlink ref="B284" r:id="rId38" display="Niederurnen"/>
    <hyperlink ref="B300" r:id="rId39" display="Niederurnen"/>
    <hyperlink ref="B313" r:id="rId40" display="Niederurnen"/>
  </hyperlinks>
  <pageMargins left="0.78740157499999996" right="0.78740157499999996" top="0.984251969" bottom="0.984251969" header="0.4921259845" footer="0.4921259845"/>
  <pageSetup paperSize="9" orientation="portrait" r:id="rId4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I58"/>
  <sheetViews>
    <sheetView topLeftCell="A25" workbookViewId="0">
      <selection activeCell="C55" sqref="C55"/>
    </sheetView>
  </sheetViews>
  <sheetFormatPr baseColWidth="10" defaultRowHeight="12.75"/>
  <cols>
    <col min="1" max="1" width="5" bestFit="1" customWidth="1"/>
    <col min="2" max="2" width="23.140625" bestFit="1" customWidth="1"/>
    <col min="3" max="3" width="3.28515625" bestFit="1" customWidth="1"/>
    <col min="4" max="4" width="14.140625" bestFit="1" customWidth="1"/>
    <col min="5" max="6" width="6" bestFit="1" customWidth="1"/>
    <col min="7" max="7" width="8.28515625" bestFit="1" customWidth="1"/>
    <col min="8" max="8" width="6" bestFit="1" customWidth="1"/>
  </cols>
  <sheetData>
    <row r="1" spans="1:8" ht="13.15" customHeight="1">
      <c r="A1" s="836" t="s">
        <v>412</v>
      </c>
      <c r="B1" s="837"/>
      <c r="C1" s="837"/>
      <c r="D1" s="837"/>
      <c r="E1" s="837"/>
      <c r="F1" s="837"/>
      <c r="G1" s="837"/>
      <c r="H1" s="837"/>
    </row>
    <row r="2" spans="1:8" ht="13.15" customHeight="1">
      <c r="A2" s="838"/>
      <c r="B2" s="839"/>
      <c r="C2" s="839"/>
      <c r="D2" s="839"/>
      <c r="E2" s="839"/>
      <c r="F2" s="839"/>
      <c r="G2" s="839"/>
      <c r="H2" s="839"/>
    </row>
    <row r="3" spans="1:8" ht="105">
      <c r="A3" s="120" t="s">
        <v>0</v>
      </c>
      <c r="B3" s="121" t="s">
        <v>396</v>
      </c>
      <c r="C3" s="122" t="s">
        <v>3</v>
      </c>
      <c r="D3" s="122" t="s">
        <v>121</v>
      </c>
      <c r="E3" s="122" t="s">
        <v>397</v>
      </c>
      <c r="F3" s="122" t="s">
        <v>415</v>
      </c>
      <c r="G3" s="122" t="s">
        <v>398</v>
      </c>
      <c r="H3" s="122" t="s">
        <v>399</v>
      </c>
    </row>
    <row r="4" spans="1:8">
      <c r="A4" s="3">
        <v>1973</v>
      </c>
      <c r="B4" s="570" t="s">
        <v>579</v>
      </c>
      <c r="C4" s="6">
        <v>15</v>
      </c>
      <c r="D4" s="6" t="s">
        <v>580</v>
      </c>
      <c r="E4" s="24">
        <v>28.2</v>
      </c>
      <c r="F4" s="6"/>
      <c r="G4" s="6"/>
      <c r="H4" s="6"/>
    </row>
    <row r="5" spans="1:8">
      <c r="A5" s="3">
        <v>1973</v>
      </c>
      <c r="B5" s="570" t="s">
        <v>579</v>
      </c>
      <c r="C5" s="6">
        <v>6</v>
      </c>
      <c r="D5" s="6" t="s">
        <v>401</v>
      </c>
      <c r="E5" s="24">
        <v>26.7</v>
      </c>
      <c r="F5" s="6"/>
      <c r="G5" s="6"/>
      <c r="H5" s="6"/>
    </row>
    <row r="6" spans="1:8">
      <c r="A6" s="3">
        <v>1973</v>
      </c>
      <c r="B6" s="570" t="s">
        <v>579</v>
      </c>
      <c r="C6" s="482">
        <v>3</v>
      </c>
      <c r="D6" s="99" t="s">
        <v>581</v>
      </c>
      <c r="E6" s="24">
        <v>27</v>
      </c>
      <c r="F6" s="6"/>
      <c r="G6" s="6"/>
      <c r="H6" s="6"/>
    </row>
    <row r="7" spans="1:8">
      <c r="A7" s="3">
        <v>1978</v>
      </c>
      <c r="B7" s="570" t="s">
        <v>400</v>
      </c>
      <c r="C7" s="11">
        <v>1</v>
      </c>
      <c r="D7" s="6" t="s">
        <v>401</v>
      </c>
      <c r="E7" s="6">
        <v>29.14</v>
      </c>
      <c r="F7" s="6">
        <v>29.16</v>
      </c>
      <c r="G7" s="6"/>
      <c r="H7" s="6"/>
    </row>
    <row r="8" spans="1:8">
      <c r="A8" s="3">
        <v>1978</v>
      </c>
      <c r="B8" s="570" t="s">
        <v>400</v>
      </c>
      <c r="C8" s="18">
        <v>2</v>
      </c>
      <c r="D8" s="6" t="s">
        <v>402</v>
      </c>
      <c r="E8" s="6">
        <v>28.63</v>
      </c>
      <c r="F8" s="6">
        <v>28.64</v>
      </c>
      <c r="G8" s="6"/>
      <c r="H8" s="6"/>
    </row>
    <row r="9" spans="1:8">
      <c r="A9" s="3">
        <v>1980</v>
      </c>
      <c r="B9" s="570" t="s">
        <v>403</v>
      </c>
      <c r="C9" s="6">
        <v>4</v>
      </c>
      <c r="D9" s="6" t="s">
        <v>425</v>
      </c>
      <c r="E9" s="24">
        <v>29.1</v>
      </c>
      <c r="F9" s="6"/>
      <c r="G9" s="6"/>
      <c r="H9" s="6"/>
    </row>
    <row r="10" spans="1:8">
      <c r="A10" s="3">
        <v>1980</v>
      </c>
      <c r="B10" s="570" t="s">
        <v>403</v>
      </c>
      <c r="C10" s="6">
        <v>4</v>
      </c>
      <c r="D10" s="6" t="s">
        <v>402</v>
      </c>
      <c r="E10" s="6">
        <v>29.44</v>
      </c>
      <c r="F10" s="6"/>
      <c r="G10" s="6"/>
      <c r="H10" s="6"/>
    </row>
    <row r="11" spans="1:8">
      <c r="A11" s="3">
        <v>1984</v>
      </c>
      <c r="B11" s="570" t="s">
        <v>410</v>
      </c>
      <c r="C11" s="18">
        <v>2</v>
      </c>
      <c r="D11" s="6" t="s">
        <v>425</v>
      </c>
      <c r="E11" s="6">
        <v>28.53</v>
      </c>
      <c r="F11" s="6">
        <v>28.79</v>
      </c>
      <c r="G11" s="6"/>
      <c r="H11" s="24">
        <v>57.32</v>
      </c>
    </row>
    <row r="12" spans="1:8">
      <c r="A12" s="3">
        <v>1985</v>
      </c>
      <c r="B12" s="570" t="s">
        <v>403</v>
      </c>
      <c r="C12" s="6">
        <v>4</v>
      </c>
      <c r="D12" s="6" t="s">
        <v>425</v>
      </c>
      <c r="E12" s="6">
        <v>29.22</v>
      </c>
      <c r="F12" s="6"/>
      <c r="G12" s="6"/>
      <c r="H12" s="6"/>
    </row>
    <row r="13" spans="1:8">
      <c r="A13" s="3">
        <v>1985</v>
      </c>
      <c r="B13" s="570" t="s">
        <v>404</v>
      </c>
      <c r="C13" s="18">
        <v>2</v>
      </c>
      <c r="D13" s="6" t="s">
        <v>425</v>
      </c>
      <c r="E13" s="6">
        <v>29.36</v>
      </c>
      <c r="F13" s="6">
        <v>29.52</v>
      </c>
      <c r="G13" s="6"/>
      <c r="H13" s="6">
        <v>58.88</v>
      </c>
    </row>
    <row r="14" spans="1:8">
      <c r="A14" s="3">
        <v>1986</v>
      </c>
      <c r="B14" s="570" t="s">
        <v>403</v>
      </c>
      <c r="C14" s="6">
        <v>5</v>
      </c>
      <c r="D14" s="6" t="s">
        <v>425</v>
      </c>
      <c r="E14" s="24">
        <v>29.3</v>
      </c>
      <c r="F14" s="6"/>
      <c r="G14" s="6"/>
      <c r="H14" s="6"/>
    </row>
    <row r="15" spans="1:8">
      <c r="A15" s="3">
        <v>1986</v>
      </c>
      <c r="B15" s="570" t="s">
        <v>404</v>
      </c>
      <c r="C15" s="18">
        <v>2</v>
      </c>
      <c r="D15" s="6" t="s">
        <v>425</v>
      </c>
      <c r="E15" s="6">
        <v>29.33</v>
      </c>
      <c r="F15" s="6">
        <v>29.43</v>
      </c>
      <c r="G15" s="6"/>
      <c r="H15" s="6">
        <v>58.76</v>
      </c>
    </row>
    <row r="16" spans="1:8">
      <c r="A16" s="3">
        <v>1987</v>
      </c>
      <c r="B16" s="570" t="s">
        <v>404</v>
      </c>
      <c r="C16" s="19">
        <v>3</v>
      </c>
      <c r="D16" s="6" t="s">
        <v>425</v>
      </c>
      <c r="E16" s="6">
        <v>29.32</v>
      </c>
      <c r="F16" s="6">
        <v>29.48</v>
      </c>
      <c r="G16" s="6"/>
      <c r="H16" s="24">
        <v>58.8</v>
      </c>
    </row>
    <row r="17" spans="1:9">
      <c r="A17" s="3">
        <v>1988</v>
      </c>
      <c r="B17" s="570" t="s">
        <v>403</v>
      </c>
      <c r="C17" s="18">
        <v>2</v>
      </c>
      <c r="D17" s="6" t="s">
        <v>425</v>
      </c>
      <c r="E17" s="24">
        <v>29.5</v>
      </c>
      <c r="F17" s="6">
        <v>29.53</v>
      </c>
      <c r="G17" s="6"/>
      <c r="H17" s="6"/>
    </row>
    <row r="18" spans="1:9">
      <c r="A18" s="3">
        <v>1988</v>
      </c>
      <c r="B18" s="570" t="s">
        <v>404</v>
      </c>
      <c r="C18" s="18">
        <v>2</v>
      </c>
      <c r="D18" s="6" t="s">
        <v>425</v>
      </c>
      <c r="E18" s="6">
        <v>29.66</v>
      </c>
      <c r="F18" s="6">
        <v>29.66</v>
      </c>
      <c r="G18" s="6"/>
      <c r="H18" s="6">
        <v>59.32</v>
      </c>
    </row>
    <row r="19" spans="1:9">
      <c r="A19" s="3">
        <v>1988</v>
      </c>
      <c r="B19" s="570" t="s">
        <v>404</v>
      </c>
      <c r="C19" s="6">
        <v>8</v>
      </c>
      <c r="D19" s="6" t="s">
        <v>402</v>
      </c>
      <c r="E19" s="6">
        <v>28.12</v>
      </c>
      <c r="F19" s="6">
        <v>28.82</v>
      </c>
      <c r="G19" s="6"/>
      <c r="H19" s="6">
        <v>56.94</v>
      </c>
    </row>
    <row r="20" spans="1:9">
      <c r="A20" s="3">
        <v>1989</v>
      </c>
      <c r="B20" s="570" t="s">
        <v>403</v>
      </c>
      <c r="C20" s="18">
        <v>2</v>
      </c>
      <c r="D20" s="6" t="s">
        <v>425</v>
      </c>
      <c r="E20" s="6">
        <v>29.54</v>
      </c>
      <c r="F20" s="6">
        <v>29.65</v>
      </c>
      <c r="G20" s="6"/>
      <c r="H20" s="6"/>
    </row>
    <row r="21" spans="1:9">
      <c r="A21" s="3">
        <v>1989</v>
      </c>
      <c r="B21" s="570" t="s">
        <v>404</v>
      </c>
      <c r="C21" s="11">
        <v>1</v>
      </c>
      <c r="D21" s="6" t="s">
        <v>425</v>
      </c>
      <c r="E21" s="6">
        <v>29.71</v>
      </c>
      <c r="F21" s="6">
        <v>29.72</v>
      </c>
      <c r="G21" s="6"/>
      <c r="H21" s="6">
        <v>59.43</v>
      </c>
    </row>
    <row r="22" spans="1:9">
      <c r="A22" s="3">
        <v>1990</v>
      </c>
      <c r="B22" s="570" t="s">
        <v>403</v>
      </c>
      <c r="C22" s="11">
        <v>1</v>
      </c>
      <c r="D22" s="6" t="s">
        <v>425</v>
      </c>
      <c r="E22" s="6">
        <v>29.63</v>
      </c>
      <c r="F22" s="6">
        <v>29.75</v>
      </c>
      <c r="G22" s="6"/>
      <c r="H22" s="6"/>
    </row>
    <row r="23" spans="1:9">
      <c r="A23" s="3">
        <v>1990</v>
      </c>
      <c r="B23" s="570" t="s">
        <v>404</v>
      </c>
      <c r="C23" s="18">
        <v>2</v>
      </c>
      <c r="D23" s="6" t="s">
        <v>425</v>
      </c>
      <c r="E23" s="6">
        <v>29.61</v>
      </c>
      <c r="F23" s="6">
        <v>29.68</v>
      </c>
      <c r="G23" s="6"/>
      <c r="H23" s="6">
        <v>59.29</v>
      </c>
    </row>
    <row r="24" spans="1:9">
      <c r="A24" s="3">
        <v>1991</v>
      </c>
      <c r="B24" s="570" t="s">
        <v>403</v>
      </c>
      <c r="C24" s="11">
        <v>1</v>
      </c>
      <c r="D24" s="6" t="s">
        <v>425</v>
      </c>
      <c r="E24" s="6">
        <v>29.41</v>
      </c>
      <c r="F24" s="6">
        <v>29.52</v>
      </c>
      <c r="G24" s="6"/>
      <c r="H24" s="6"/>
    </row>
    <row r="25" spans="1:9">
      <c r="A25" s="3">
        <v>1991</v>
      </c>
      <c r="B25" s="570" t="s">
        <v>404</v>
      </c>
      <c r="C25" s="18">
        <v>2</v>
      </c>
      <c r="D25" s="6" t="s">
        <v>425</v>
      </c>
      <c r="E25" s="6">
        <v>29.64</v>
      </c>
      <c r="F25" s="6">
        <v>29.83</v>
      </c>
      <c r="G25" s="6"/>
      <c r="H25" s="6">
        <v>59.47</v>
      </c>
    </row>
    <row r="26" spans="1:9">
      <c r="A26" s="3">
        <v>1991</v>
      </c>
      <c r="B26" s="570" t="s">
        <v>410</v>
      </c>
      <c r="C26" s="11">
        <v>1</v>
      </c>
      <c r="D26" s="6" t="s">
        <v>425</v>
      </c>
      <c r="E26" s="24">
        <v>29.6</v>
      </c>
      <c r="F26" s="6">
        <v>29.69</v>
      </c>
      <c r="G26" s="6"/>
      <c r="H26" s="24">
        <v>59.29</v>
      </c>
    </row>
    <row r="27" spans="1:9">
      <c r="A27" s="3">
        <v>1992</v>
      </c>
      <c r="B27" s="570" t="s">
        <v>403</v>
      </c>
      <c r="C27" s="18">
        <v>2</v>
      </c>
      <c r="D27" s="6" t="s">
        <v>425</v>
      </c>
      <c r="E27" s="6">
        <v>29.31</v>
      </c>
      <c r="F27" s="6">
        <v>29.32</v>
      </c>
      <c r="G27" s="6"/>
      <c r="H27" s="6"/>
      <c r="I27" s="43"/>
    </row>
    <row r="28" spans="1:9">
      <c r="A28" s="3">
        <v>1992</v>
      </c>
      <c r="B28" s="570" t="s">
        <v>404</v>
      </c>
      <c r="C28" s="18">
        <v>2</v>
      </c>
      <c r="D28" s="6" t="s">
        <v>425</v>
      </c>
      <c r="E28" s="6">
        <v>29.41</v>
      </c>
      <c r="F28" s="6">
        <v>29.46</v>
      </c>
      <c r="G28" s="6"/>
      <c r="H28" s="6">
        <v>58.87</v>
      </c>
    </row>
    <row r="29" spans="1:9">
      <c r="A29" s="3">
        <v>1993</v>
      </c>
      <c r="B29" s="570" t="s">
        <v>403</v>
      </c>
      <c r="C29" s="18">
        <v>2</v>
      </c>
      <c r="D29" s="6" t="s">
        <v>425</v>
      </c>
      <c r="E29" s="6">
        <v>29.45</v>
      </c>
      <c r="F29" s="24">
        <v>29.5</v>
      </c>
      <c r="G29" s="6"/>
      <c r="H29" s="6"/>
    </row>
    <row r="30" spans="1:9">
      <c r="A30" s="3">
        <v>1993</v>
      </c>
      <c r="B30" s="570" t="s">
        <v>404</v>
      </c>
      <c r="C30" s="19">
        <v>3</v>
      </c>
      <c r="D30" s="6" t="s">
        <v>425</v>
      </c>
      <c r="E30" s="6">
        <v>29.46</v>
      </c>
      <c r="F30" s="6">
        <v>29.52</v>
      </c>
      <c r="G30" s="6"/>
      <c r="H30" s="6">
        <v>58.98</v>
      </c>
    </row>
    <row r="31" spans="1:9">
      <c r="A31" s="3">
        <v>1994</v>
      </c>
      <c r="B31" s="570" t="s">
        <v>403</v>
      </c>
      <c r="C31" s="18">
        <v>2</v>
      </c>
      <c r="D31" s="6" t="s">
        <v>425</v>
      </c>
      <c r="E31" s="6">
        <v>29.56</v>
      </c>
      <c r="F31" s="6">
        <v>29.55</v>
      </c>
      <c r="G31" s="6"/>
      <c r="H31" s="6"/>
    </row>
    <row r="32" spans="1:9">
      <c r="A32" s="3">
        <v>1994</v>
      </c>
      <c r="B32" s="570" t="s">
        <v>403</v>
      </c>
      <c r="C32" s="6">
        <v>12</v>
      </c>
      <c r="D32" s="6" t="s">
        <v>402</v>
      </c>
      <c r="E32" s="6">
        <v>28.33</v>
      </c>
      <c r="F32" s="6"/>
      <c r="G32" s="6"/>
      <c r="H32" s="6"/>
    </row>
    <row r="33" spans="1:8">
      <c r="A33" s="3">
        <v>1995</v>
      </c>
      <c r="B33" s="570" t="s">
        <v>408</v>
      </c>
      <c r="C33" s="11">
        <v>1</v>
      </c>
      <c r="D33" s="6" t="s">
        <v>425</v>
      </c>
      <c r="E33" s="6">
        <v>29.51</v>
      </c>
      <c r="F33" s="6">
        <v>29.58</v>
      </c>
      <c r="G33" s="6"/>
      <c r="H33" s="6"/>
    </row>
    <row r="34" spans="1:8">
      <c r="A34" s="3">
        <v>1995</v>
      </c>
      <c r="B34" s="570" t="s">
        <v>414</v>
      </c>
      <c r="C34" s="18">
        <v>2</v>
      </c>
      <c r="D34" s="6" t="s">
        <v>425</v>
      </c>
      <c r="E34" s="6">
        <v>29.45</v>
      </c>
      <c r="F34" s="6">
        <v>29.47</v>
      </c>
      <c r="G34" s="6"/>
      <c r="H34" s="6"/>
    </row>
    <row r="35" spans="1:8">
      <c r="A35" s="3">
        <v>1996</v>
      </c>
      <c r="B35" s="570" t="s">
        <v>413</v>
      </c>
      <c r="C35" s="6">
        <v>5</v>
      </c>
      <c r="D35" s="6" t="s">
        <v>411</v>
      </c>
      <c r="E35" s="6">
        <v>29.09</v>
      </c>
      <c r="F35" s="6">
        <v>28.67</v>
      </c>
      <c r="G35" s="6"/>
      <c r="H35" s="24">
        <v>57.76</v>
      </c>
    </row>
    <row r="36" spans="1:8">
      <c r="A36" s="3">
        <v>1996</v>
      </c>
      <c r="B36" s="570" t="s">
        <v>414</v>
      </c>
      <c r="C36" s="18">
        <v>2</v>
      </c>
      <c r="D36" s="6" t="s">
        <v>425</v>
      </c>
      <c r="E36" s="6">
        <v>29.44</v>
      </c>
      <c r="F36" s="6">
        <v>29.51</v>
      </c>
      <c r="G36" s="6"/>
      <c r="H36" s="6"/>
    </row>
    <row r="37" spans="1:8">
      <c r="A37" s="3">
        <v>1997</v>
      </c>
      <c r="B37" s="570" t="s">
        <v>404</v>
      </c>
      <c r="C37" s="19">
        <v>3</v>
      </c>
      <c r="D37" s="6" t="s">
        <v>425</v>
      </c>
      <c r="E37" s="6">
        <v>9.32</v>
      </c>
      <c r="F37" s="6">
        <v>9.42</v>
      </c>
      <c r="G37" s="6"/>
      <c r="H37" s="6">
        <v>18.739999999999998</v>
      </c>
    </row>
    <row r="38" spans="1:8">
      <c r="A38" s="3">
        <v>1997</v>
      </c>
      <c r="B38" s="570" t="s">
        <v>408</v>
      </c>
      <c r="C38" s="11">
        <v>1</v>
      </c>
      <c r="D38" s="6" t="s">
        <v>425</v>
      </c>
      <c r="E38" s="6">
        <v>9.19</v>
      </c>
      <c r="F38" s="6"/>
      <c r="G38" s="6" t="s">
        <v>405</v>
      </c>
      <c r="H38" s="6"/>
    </row>
    <row r="39" spans="1:8">
      <c r="A39" s="3">
        <v>1998</v>
      </c>
      <c r="B39" s="570" t="s">
        <v>403</v>
      </c>
      <c r="C39" s="18">
        <v>2</v>
      </c>
      <c r="D39" s="6" t="s">
        <v>425</v>
      </c>
      <c r="E39" s="6">
        <v>9.4600000000000009</v>
      </c>
      <c r="F39" s="6">
        <v>9.4499999999999993</v>
      </c>
      <c r="G39" s="6"/>
      <c r="H39" s="6"/>
    </row>
    <row r="40" spans="1:8">
      <c r="A40" s="3">
        <v>1998</v>
      </c>
      <c r="B40" s="570" t="s">
        <v>404</v>
      </c>
      <c r="C40" s="19">
        <v>3</v>
      </c>
      <c r="D40" s="6" t="s">
        <v>425</v>
      </c>
      <c r="E40" s="6">
        <v>9.17</v>
      </c>
      <c r="F40" s="6">
        <v>9.19</v>
      </c>
      <c r="G40" s="6"/>
      <c r="H40" s="6">
        <v>18.36</v>
      </c>
    </row>
    <row r="41" spans="1:8">
      <c r="A41" s="3">
        <v>1999</v>
      </c>
      <c r="B41" s="570" t="s">
        <v>403</v>
      </c>
      <c r="C41" s="18">
        <v>2</v>
      </c>
      <c r="D41" s="6" t="s">
        <v>425</v>
      </c>
      <c r="E41" s="6">
        <v>9.58</v>
      </c>
      <c r="F41" s="6">
        <v>9.5299999999999994</v>
      </c>
      <c r="G41" s="6"/>
      <c r="H41" s="6"/>
    </row>
    <row r="42" spans="1:8">
      <c r="A42" s="3">
        <v>1999</v>
      </c>
      <c r="B42" s="570" t="s">
        <v>404</v>
      </c>
      <c r="C42" s="18">
        <v>2</v>
      </c>
      <c r="D42" s="6" t="s">
        <v>425</v>
      </c>
      <c r="E42" s="6">
        <v>9.41</v>
      </c>
      <c r="F42" s="6">
        <v>9.51</v>
      </c>
      <c r="G42" s="6"/>
      <c r="H42" s="6">
        <v>18.920000000000002</v>
      </c>
    </row>
    <row r="43" spans="1:8">
      <c r="A43" s="3">
        <v>2000</v>
      </c>
      <c r="B43" s="570" t="s">
        <v>403</v>
      </c>
      <c r="C43" s="11">
        <v>1</v>
      </c>
      <c r="D43" s="6" t="s">
        <v>425</v>
      </c>
      <c r="E43" s="6">
        <v>9.44</v>
      </c>
      <c r="F43" s="6">
        <v>9.49</v>
      </c>
      <c r="G43" s="6"/>
      <c r="H43" s="6"/>
    </row>
    <row r="44" spans="1:8">
      <c r="A44" s="3">
        <v>2000</v>
      </c>
      <c r="B44" s="570" t="s">
        <v>404</v>
      </c>
      <c r="C44" s="6">
        <v>4</v>
      </c>
      <c r="D44" s="6" t="s">
        <v>425</v>
      </c>
      <c r="E44" s="6">
        <v>9.56</v>
      </c>
      <c r="F44" s="6">
        <v>9.57</v>
      </c>
      <c r="G44" s="6"/>
      <c r="H44" s="6">
        <v>19.13</v>
      </c>
    </row>
    <row r="45" spans="1:8">
      <c r="A45" s="3">
        <v>2001</v>
      </c>
      <c r="B45" s="570" t="s">
        <v>404</v>
      </c>
      <c r="C45" s="19">
        <v>3</v>
      </c>
      <c r="D45" s="6" t="s">
        <v>425</v>
      </c>
      <c r="E45" s="6">
        <v>9.31</v>
      </c>
      <c r="F45" s="6">
        <v>9.49</v>
      </c>
      <c r="G45" s="6"/>
      <c r="H45" s="24">
        <v>18.8</v>
      </c>
    </row>
    <row r="46" spans="1:8">
      <c r="A46" s="3">
        <v>2001</v>
      </c>
      <c r="B46" s="570" t="s">
        <v>408</v>
      </c>
      <c r="C46" s="11">
        <v>1</v>
      </c>
      <c r="D46" s="6" t="s">
        <v>425</v>
      </c>
      <c r="E46" s="6">
        <v>9.48</v>
      </c>
      <c r="F46" s="6"/>
      <c r="G46" s="6" t="s">
        <v>406</v>
      </c>
      <c r="H46" s="6"/>
    </row>
    <row r="47" spans="1:8">
      <c r="A47" s="3">
        <v>2002</v>
      </c>
      <c r="B47" s="570" t="s">
        <v>408</v>
      </c>
      <c r="C47" s="11">
        <v>1</v>
      </c>
      <c r="D47" s="6" t="s">
        <v>425</v>
      </c>
      <c r="E47" s="6">
        <v>8.9600000000000009</v>
      </c>
      <c r="F47" s="6"/>
      <c r="G47" s="6" t="s">
        <v>407</v>
      </c>
      <c r="H47" s="6"/>
    </row>
    <row r="48" spans="1:8">
      <c r="A48" s="3">
        <v>2003</v>
      </c>
      <c r="B48" s="570" t="s">
        <v>408</v>
      </c>
      <c r="C48" s="11">
        <v>1</v>
      </c>
      <c r="D48" s="6" t="s">
        <v>425</v>
      </c>
      <c r="E48" s="6">
        <v>9.42</v>
      </c>
      <c r="F48" s="6"/>
      <c r="G48" s="6" t="s">
        <v>406</v>
      </c>
      <c r="H48" s="6"/>
    </row>
    <row r="49" spans="1:8">
      <c r="A49" s="3">
        <v>2004</v>
      </c>
      <c r="B49" s="570" t="s">
        <v>409</v>
      </c>
      <c r="C49" s="18">
        <v>2</v>
      </c>
      <c r="D49" s="6" t="s">
        <v>425</v>
      </c>
      <c r="E49" s="24">
        <v>8.73</v>
      </c>
      <c r="F49" s="6">
        <v>8.35</v>
      </c>
      <c r="G49" s="489"/>
      <c r="H49" s="24">
        <v>17.079999999999998</v>
      </c>
    </row>
    <row r="50" spans="1:8">
      <c r="A50" s="3">
        <v>2018</v>
      </c>
      <c r="B50" s="570" t="s">
        <v>752</v>
      </c>
      <c r="C50" s="740">
        <v>1</v>
      </c>
      <c r="D50" s="489" t="s">
        <v>642</v>
      </c>
      <c r="E50" s="489">
        <v>9.5500000000000007</v>
      </c>
      <c r="F50" s="489">
        <v>9.68</v>
      </c>
      <c r="G50" s="741"/>
      <c r="H50" s="741"/>
    </row>
    <row r="51" spans="1:8">
      <c r="A51" s="3">
        <v>2018</v>
      </c>
      <c r="B51" s="570" t="s">
        <v>752</v>
      </c>
      <c r="C51" s="489">
        <v>4</v>
      </c>
      <c r="D51" s="489" t="s">
        <v>426</v>
      </c>
      <c r="E51" s="489">
        <v>9.56</v>
      </c>
      <c r="F51" s="489">
        <v>9.66</v>
      </c>
      <c r="G51" s="742"/>
      <c r="H51" s="741"/>
    </row>
    <row r="52" spans="1:8">
      <c r="A52" s="3">
        <v>2018</v>
      </c>
      <c r="B52" s="570" t="s">
        <v>752</v>
      </c>
      <c r="C52" s="489">
        <v>15</v>
      </c>
      <c r="D52" s="489" t="s">
        <v>669</v>
      </c>
      <c r="E52" s="489">
        <v>8.68</v>
      </c>
      <c r="F52" s="489"/>
      <c r="G52" s="742"/>
      <c r="H52" s="741"/>
    </row>
    <row r="53" spans="1:8">
      <c r="A53" s="3">
        <v>2019</v>
      </c>
      <c r="B53" s="570" t="s">
        <v>752</v>
      </c>
      <c r="C53" s="740">
        <v>1</v>
      </c>
      <c r="D53" s="489" t="s">
        <v>642</v>
      </c>
      <c r="E53" s="489">
        <v>9.5399999999999991</v>
      </c>
      <c r="F53" s="489">
        <v>9.6300000000000008</v>
      </c>
      <c r="G53" s="741"/>
      <c r="H53" s="741"/>
    </row>
    <row r="54" spans="1:8">
      <c r="A54" s="3">
        <v>2019</v>
      </c>
      <c r="B54" s="570" t="s">
        <v>752</v>
      </c>
      <c r="C54" s="489">
        <v>8</v>
      </c>
      <c r="D54" s="489" t="s">
        <v>426</v>
      </c>
      <c r="E54" s="489">
        <v>9.26</v>
      </c>
      <c r="F54" s="489"/>
      <c r="G54" s="742"/>
      <c r="H54" s="741"/>
    </row>
    <row r="55" spans="1:8">
      <c r="A55" s="3">
        <v>2019</v>
      </c>
      <c r="B55" s="570" t="s">
        <v>752</v>
      </c>
      <c r="C55" s="489">
        <v>14</v>
      </c>
      <c r="D55" s="489" t="s">
        <v>669</v>
      </c>
      <c r="E55" s="489">
        <v>9.1300000000000008</v>
      </c>
      <c r="F55" s="489"/>
      <c r="G55" s="742"/>
      <c r="H55" s="741"/>
    </row>
    <row r="56" spans="1:8">
      <c r="A56" s="123"/>
      <c r="B56" s="123"/>
      <c r="C56" s="123"/>
      <c r="D56" s="123"/>
      <c r="E56" s="123"/>
      <c r="F56" s="123"/>
      <c r="G56" s="123"/>
    </row>
    <row r="57" spans="1:8">
      <c r="A57" s="123"/>
      <c r="B57" s="123"/>
      <c r="C57" s="123"/>
      <c r="D57" s="123"/>
      <c r="E57" s="123"/>
      <c r="F57" s="123"/>
      <c r="G57" s="123"/>
    </row>
    <row r="58" spans="1:8">
      <c r="A58" s="123"/>
      <c r="B58" s="123"/>
      <c r="C58" s="123"/>
      <c r="D58" s="123"/>
      <c r="E58" s="123"/>
      <c r="F58" s="123"/>
      <c r="G58" s="123"/>
    </row>
  </sheetData>
  <mergeCells count="1">
    <mergeCell ref="A1:H2"/>
  </mergeCells>
  <phoneticPr fontId="2" type="noConversion"/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</hyperlink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workbookViewId="0">
      <selection activeCell="A2" sqref="A2"/>
    </sheetView>
  </sheetViews>
  <sheetFormatPr baseColWidth="10" defaultRowHeight="12.75"/>
  <cols>
    <col min="1" max="1" width="11.42578125" customWidth="1"/>
    <col min="2" max="2" width="14.5703125" customWidth="1"/>
  </cols>
  <sheetData>
    <row r="1" spans="1:7" ht="15" thickBot="1">
      <c r="A1" s="179" t="s">
        <v>461</v>
      </c>
      <c r="B1" s="180"/>
      <c r="C1" s="181"/>
      <c r="D1" s="181"/>
      <c r="E1" s="180"/>
      <c r="F1" s="180"/>
      <c r="G1" s="182"/>
    </row>
    <row r="2" spans="1:7" ht="15" thickBot="1">
      <c r="A2" s="183"/>
      <c r="B2" s="183"/>
      <c r="C2" s="184"/>
      <c r="D2" s="184"/>
      <c r="E2" s="184"/>
      <c r="F2" s="184"/>
      <c r="G2" s="183"/>
    </row>
    <row r="3" spans="1:7" ht="15" thickBot="1">
      <c r="A3" s="185">
        <v>39221</v>
      </c>
      <c r="B3" s="186" t="s">
        <v>23</v>
      </c>
      <c r="C3" s="187" t="s">
        <v>454</v>
      </c>
      <c r="D3" s="187"/>
      <c r="E3" s="186"/>
      <c r="F3" s="186"/>
      <c r="G3" s="188"/>
    </row>
    <row r="4" spans="1:7" ht="14.25">
      <c r="A4" s="183"/>
      <c r="B4" s="183"/>
      <c r="C4" s="183"/>
      <c r="D4" s="183"/>
      <c r="E4" s="183"/>
      <c r="F4" s="183"/>
      <c r="G4" s="183"/>
    </row>
    <row r="5" spans="1:7" ht="15" thickBot="1">
      <c r="A5" s="189" t="s">
        <v>121</v>
      </c>
      <c r="B5" s="189" t="s">
        <v>309</v>
      </c>
      <c r="C5" s="189" t="s">
        <v>464</v>
      </c>
      <c r="D5" s="189" t="s">
        <v>467</v>
      </c>
      <c r="E5" s="189" t="s">
        <v>4</v>
      </c>
      <c r="F5" s="189" t="s">
        <v>465</v>
      </c>
      <c r="G5" s="189" t="s">
        <v>3</v>
      </c>
    </row>
    <row r="6" spans="1:7" ht="14.25">
      <c r="A6" s="190" t="s">
        <v>445</v>
      </c>
      <c r="B6" s="191">
        <v>0.47916666666666669</v>
      </c>
      <c r="C6" s="192">
        <v>8.34</v>
      </c>
      <c r="D6" s="193">
        <v>12</v>
      </c>
      <c r="E6" s="192">
        <v>8.34</v>
      </c>
      <c r="F6" s="840"/>
      <c r="G6" s="842"/>
    </row>
    <row r="7" spans="1:7" ht="15" thickBot="1">
      <c r="A7" s="194" t="s">
        <v>445</v>
      </c>
      <c r="B7" s="195">
        <v>0.5</v>
      </c>
      <c r="C7" s="196">
        <v>8.49</v>
      </c>
      <c r="D7" s="197">
        <v>11</v>
      </c>
      <c r="E7" s="196">
        <v>8.49</v>
      </c>
      <c r="F7" s="196">
        <v>8.49</v>
      </c>
      <c r="G7" s="198">
        <v>5</v>
      </c>
    </row>
    <row r="8" spans="1:7" ht="14.25">
      <c r="A8" s="199" t="s">
        <v>138</v>
      </c>
      <c r="B8" s="200">
        <v>0.53472222222222221</v>
      </c>
      <c r="C8" s="201">
        <v>9.43</v>
      </c>
      <c r="D8" s="202">
        <v>17</v>
      </c>
      <c r="E8" s="201">
        <v>9.43</v>
      </c>
      <c r="F8" s="840"/>
      <c r="G8" s="842"/>
    </row>
    <row r="9" spans="1:7" ht="15.75" thickBot="1">
      <c r="A9" s="203" t="s">
        <v>138</v>
      </c>
      <c r="B9" s="204">
        <v>0.56597222222222221</v>
      </c>
      <c r="C9" s="205">
        <v>9.44</v>
      </c>
      <c r="D9" s="206">
        <v>17</v>
      </c>
      <c r="E9" s="205">
        <v>9.44</v>
      </c>
      <c r="F9" s="205">
        <v>9.44</v>
      </c>
      <c r="G9" s="365">
        <v>1</v>
      </c>
    </row>
    <row r="10" spans="1:7" ht="14.25">
      <c r="A10" s="207" t="s">
        <v>137</v>
      </c>
      <c r="B10" s="208">
        <v>0.60416666666666663</v>
      </c>
      <c r="C10" s="209">
        <v>9.19</v>
      </c>
      <c r="D10" s="210">
        <v>11</v>
      </c>
      <c r="E10" s="209">
        <v>9.19</v>
      </c>
      <c r="F10" s="840"/>
      <c r="G10" s="842"/>
    </row>
    <row r="11" spans="1:7" ht="15" thickBot="1">
      <c r="A11" s="211" t="s">
        <v>137</v>
      </c>
      <c r="B11" s="212">
        <v>0.64583333333333337</v>
      </c>
      <c r="C11" s="213">
        <v>9.2100000000000009</v>
      </c>
      <c r="D11" s="214">
        <v>11</v>
      </c>
      <c r="E11" s="213">
        <v>9.2100000000000009</v>
      </c>
      <c r="F11" s="213">
        <v>9.2100000000000009</v>
      </c>
      <c r="G11" s="215">
        <v>4</v>
      </c>
    </row>
    <row r="12" spans="1:7" ht="14.25">
      <c r="A12" s="216" t="s">
        <v>470</v>
      </c>
      <c r="B12" s="217">
        <v>0.60416666666666663</v>
      </c>
      <c r="C12" s="218">
        <v>31</v>
      </c>
      <c r="D12" s="219">
        <v>3</v>
      </c>
      <c r="E12" s="220">
        <v>9.19</v>
      </c>
      <c r="F12" s="840"/>
      <c r="G12" s="842"/>
    </row>
    <row r="13" spans="1:7" ht="15" thickBot="1">
      <c r="A13" s="221" t="s">
        <v>469</v>
      </c>
      <c r="B13" s="222">
        <v>0.60416666666666663</v>
      </c>
      <c r="C13" s="223">
        <v>34.75</v>
      </c>
      <c r="D13" s="224">
        <v>4</v>
      </c>
      <c r="E13" s="225">
        <v>8.9499999999999993</v>
      </c>
      <c r="F13" s="223">
        <v>9.0528571428571425</v>
      </c>
      <c r="G13" s="226">
        <v>5</v>
      </c>
    </row>
    <row r="14" spans="1:7" ht="15" thickBot="1">
      <c r="A14" s="227" t="s">
        <v>161</v>
      </c>
      <c r="B14" s="228">
        <v>0.66666666666666663</v>
      </c>
      <c r="C14" s="229">
        <v>9.57</v>
      </c>
      <c r="D14" s="230">
        <v>4</v>
      </c>
      <c r="E14" s="229">
        <v>9.57</v>
      </c>
      <c r="F14" s="229">
        <v>9.57</v>
      </c>
      <c r="G14" s="362">
        <v>2</v>
      </c>
    </row>
    <row r="15" spans="1:7" ht="14.25">
      <c r="A15" s="231" t="s">
        <v>451</v>
      </c>
      <c r="B15" s="232">
        <v>0.70833333333333337</v>
      </c>
      <c r="C15" s="233">
        <v>10.56</v>
      </c>
      <c r="D15" s="234">
        <v>3</v>
      </c>
      <c r="E15" s="840"/>
      <c r="F15" s="841"/>
      <c r="G15" s="842"/>
    </row>
    <row r="16" spans="1:7" ht="15" thickBot="1">
      <c r="A16" s="235" t="s">
        <v>471</v>
      </c>
      <c r="B16" s="236">
        <v>0.70833333333333337</v>
      </c>
      <c r="C16" s="237">
        <v>105.6</v>
      </c>
      <c r="D16" s="238">
        <v>7</v>
      </c>
      <c r="E16" s="237">
        <v>8.41</v>
      </c>
      <c r="F16" s="237">
        <v>8.41</v>
      </c>
      <c r="G16" s="239">
        <v>5</v>
      </c>
    </row>
    <row r="17" spans="1:7" ht="15">
      <c r="A17" s="240" t="s">
        <v>149</v>
      </c>
      <c r="B17" s="241">
        <v>0.71875</v>
      </c>
      <c r="C17" s="242">
        <v>49.03</v>
      </c>
      <c r="D17" s="243">
        <v>4</v>
      </c>
      <c r="E17" s="242">
        <v>9.51</v>
      </c>
      <c r="F17" s="242">
        <v>9.51</v>
      </c>
      <c r="G17" s="366">
        <v>1</v>
      </c>
    </row>
    <row r="18" spans="1:7" ht="15">
      <c r="A18" s="244" t="s">
        <v>129</v>
      </c>
      <c r="B18" s="245">
        <v>0.73958333333333337</v>
      </c>
      <c r="C18" s="246">
        <v>141.77000000000001</v>
      </c>
      <c r="D18" s="247">
        <v>4</v>
      </c>
      <c r="E18" s="246">
        <v>8.2799999999999994</v>
      </c>
      <c r="F18" s="246">
        <v>8.2799999999999994</v>
      </c>
      <c r="G18" s="363">
        <v>1</v>
      </c>
    </row>
    <row r="19" spans="1:7" ht="15" thickBot="1">
      <c r="A19" s="183"/>
      <c r="B19" s="183"/>
      <c r="C19" s="184"/>
      <c r="D19" s="184"/>
      <c r="E19" s="183"/>
      <c r="F19" s="183"/>
      <c r="G19" s="183"/>
    </row>
    <row r="20" spans="1:7" ht="15" thickBot="1">
      <c r="A20" s="185">
        <v>39228</v>
      </c>
      <c r="B20" s="186" t="s">
        <v>62</v>
      </c>
      <c r="C20" s="187" t="s">
        <v>456</v>
      </c>
      <c r="D20" s="187"/>
      <c r="E20" s="186"/>
      <c r="F20" s="186"/>
      <c r="G20" s="188"/>
    </row>
    <row r="21" spans="1:7" ht="14.25">
      <c r="A21" s="183"/>
      <c r="B21" s="357"/>
      <c r="C21" s="183"/>
      <c r="D21" s="183"/>
      <c r="E21" s="183"/>
      <c r="F21" s="183"/>
      <c r="G21" s="183"/>
    </row>
    <row r="22" spans="1:7" ht="14.25">
      <c r="A22" s="248" t="s">
        <v>121</v>
      </c>
      <c r="B22" s="248" t="s">
        <v>309</v>
      </c>
      <c r="C22" s="248" t="s">
        <v>464</v>
      </c>
      <c r="D22" s="248" t="s">
        <v>467</v>
      </c>
      <c r="E22" s="248" t="s">
        <v>4</v>
      </c>
      <c r="F22" s="248" t="s">
        <v>465</v>
      </c>
      <c r="G22" s="248" t="s">
        <v>3</v>
      </c>
    </row>
    <row r="23" spans="1:7" ht="14.25">
      <c r="A23" s="249" t="s">
        <v>446</v>
      </c>
      <c r="B23" s="250">
        <v>0.35416666666666669</v>
      </c>
      <c r="C23" s="251">
        <v>5.4119999999999999</v>
      </c>
      <c r="D23" s="252">
        <v>6</v>
      </c>
      <c r="E23" s="253">
        <v>8.2200000000000006</v>
      </c>
      <c r="F23" s="253">
        <v>8.2200000000000006</v>
      </c>
      <c r="G23" s="249">
        <v>12</v>
      </c>
    </row>
    <row r="24" spans="1:7" ht="14.25">
      <c r="A24" s="254" t="s">
        <v>447</v>
      </c>
      <c r="B24" s="255">
        <v>0.39583333333333331</v>
      </c>
      <c r="C24" s="256">
        <v>46.442</v>
      </c>
      <c r="D24" s="257">
        <v>6</v>
      </c>
      <c r="E24" s="242">
        <v>8.86</v>
      </c>
      <c r="F24" s="258">
        <v>8.86</v>
      </c>
      <c r="G24" s="254">
        <v>9</v>
      </c>
    </row>
    <row r="25" spans="1:7" ht="14.25">
      <c r="A25" s="254" t="s">
        <v>448</v>
      </c>
      <c r="B25" s="255">
        <v>0.39583333333333331</v>
      </c>
      <c r="C25" s="256">
        <v>37.207000000000001</v>
      </c>
      <c r="D25" s="257">
        <v>6</v>
      </c>
      <c r="E25" s="242">
        <v>6.55</v>
      </c>
      <c r="F25" s="258">
        <v>6.55</v>
      </c>
      <c r="G25" s="254">
        <v>18</v>
      </c>
    </row>
    <row r="26" spans="1:7" ht="14.25">
      <c r="A26" s="254" t="s">
        <v>449</v>
      </c>
      <c r="B26" s="255">
        <v>0.39583333333333331</v>
      </c>
      <c r="C26" s="256">
        <v>29.128</v>
      </c>
      <c r="D26" s="257">
        <v>5</v>
      </c>
      <c r="E26" s="258">
        <v>7.78</v>
      </c>
      <c r="F26" s="258">
        <v>7.78</v>
      </c>
      <c r="G26" s="254">
        <v>12</v>
      </c>
    </row>
    <row r="27" spans="1:7" ht="15">
      <c r="A27" s="259" t="s">
        <v>150</v>
      </c>
      <c r="B27" s="260">
        <v>0.47222222222222227</v>
      </c>
      <c r="C27" s="261">
        <v>8.67</v>
      </c>
      <c r="D27" s="262">
        <v>11</v>
      </c>
      <c r="E27" s="261">
        <v>8.67</v>
      </c>
      <c r="F27" s="261">
        <v>8.67</v>
      </c>
      <c r="G27" s="363">
        <v>1</v>
      </c>
    </row>
    <row r="28" spans="1:7" ht="15">
      <c r="A28" s="263" t="s">
        <v>138</v>
      </c>
      <c r="B28" s="264">
        <v>0.51388888888888895</v>
      </c>
      <c r="C28" s="265">
        <v>9.11</v>
      </c>
      <c r="D28" s="266">
        <v>18</v>
      </c>
      <c r="E28" s="265">
        <v>9.11</v>
      </c>
      <c r="F28" s="265">
        <v>9.11</v>
      </c>
      <c r="G28" s="363">
        <v>1</v>
      </c>
    </row>
    <row r="29" spans="1:7" ht="14.25">
      <c r="A29" s="267" t="s">
        <v>137</v>
      </c>
      <c r="B29" s="268">
        <v>0.59027777777777779</v>
      </c>
      <c r="C29" s="269">
        <v>9.15</v>
      </c>
      <c r="D29" s="270">
        <v>12</v>
      </c>
      <c r="E29" s="269">
        <v>9.15</v>
      </c>
      <c r="F29" s="269">
        <v>9.15</v>
      </c>
      <c r="G29" s="248">
        <v>2</v>
      </c>
    </row>
    <row r="30" spans="1:7" ht="14.25">
      <c r="A30" s="271" t="s">
        <v>450</v>
      </c>
      <c r="B30" s="272" t="s">
        <v>452</v>
      </c>
      <c r="C30" s="273">
        <v>10.013</v>
      </c>
      <c r="D30" s="274">
        <v>8</v>
      </c>
      <c r="E30" s="275">
        <v>8.3699999999999992</v>
      </c>
      <c r="F30" s="276">
        <v>8.3699999999999992</v>
      </c>
      <c r="G30" s="271">
        <v>16</v>
      </c>
    </row>
    <row r="31" spans="1:7" ht="15" thickBot="1">
      <c r="A31" s="183"/>
      <c r="B31" s="183"/>
      <c r="C31" s="184"/>
      <c r="D31" s="184"/>
      <c r="E31" s="183"/>
      <c r="F31" s="183"/>
      <c r="G31" s="183"/>
    </row>
    <row r="32" spans="1:7" ht="15" thickBot="1">
      <c r="A32" s="185">
        <v>39235</v>
      </c>
      <c r="B32" s="186" t="s">
        <v>383</v>
      </c>
      <c r="C32" s="187" t="s">
        <v>455</v>
      </c>
      <c r="D32" s="187"/>
      <c r="E32" s="188"/>
      <c r="F32" s="277" t="s">
        <v>3</v>
      </c>
      <c r="G32" s="364">
        <v>3</v>
      </c>
    </row>
    <row r="33" spans="1:7" ht="14.25">
      <c r="A33" s="183"/>
      <c r="B33" s="183"/>
      <c r="C33" s="183"/>
      <c r="D33" s="183"/>
      <c r="E33" s="183"/>
      <c r="F33" s="183"/>
      <c r="G33" s="183"/>
    </row>
    <row r="34" spans="1:7" ht="14.25">
      <c r="A34" s="248" t="s">
        <v>121</v>
      </c>
      <c r="B34" s="248" t="s">
        <v>309</v>
      </c>
      <c r="C34" s="248"/>
      <c r="D34" s="248"/>
      <c r="E34" s="278" t="s">
        <v>467</v>
      </c>
      <c r="F34" s="248" t="s">
        <v>466</v>
      </c>
      <c r="G34" s="278" t="s">
        <v>463</v>
      </c>
    </row>
    <row r="35" spans="1:7" ht="14.25">
      <c r="A35" s="279" t="s">
        <v>138</v>
      </c>
      <c r="B35" s="280">
        <v>0.60069444444444442</v>
      </c>
      <c r="C35" s="281" t="s">
        <v>457</v>
      </c>
      <c r="D35" s="282"/>
      <c r="E35" s="283">
        <v>17</v>
      </c>
      <c r="F35" s="284">
        <v>9.57</v>
      </c>
      <c r="G35" s="285"/>
    </row>
    <row r="36" spans="1:7" ht="14.25">
      <c r="A36" s="286" t="s">
        <v>161</v>
      </c>
      <c r="B36" s="287">
        <v>0.60069444444444442</v>
      </c>
      <c r="C36" s="288"/>
      <c r="D36" s="289"/>
      <c r="E36" s="283">
        <v>0</v>
      </c>
      <c r="F36" s="284"/>
      <c r="G36" s="290">
        <v>9.57</v>
      </c>
    </row>
    <row r="37" spans="1:7" ht="14.25">
      <c r="A37" s="291" t="s">
        <v>147</v>
      </c>
      <c r="B37" s="292">
        <v>0.64236111111111105</v>
      </c>
      <c r="C37" s="293" t="s">
        <v>458</v>
      </c>
      <c r="D37" s="294"/>
      <c r="E37" s="295">
        <v>8</v>
      </c>
      <c r="F37" s="296">
        <v>8.8699999999999992</v>
      </c>
      <c r="G37" s="297"/>
    </row>
    <row r="38" spans="1:7" ht="14.25">
      <c r="A38" s="298" t="s">
        <v>137</v>
      </c>
      <c r="B38" s="299">
        <v>0.64236111111111105</v>
      </c>
      <c r="C38" s="300"/>
      <c r="D38" s="301"/>
      <c r="E38" s="295">
        <v>12</v>
      </c>
      <c r="F38" s="296">
        <v>9.4</v>
      </c>
      <c r="G38" s="302"/>
    </row>
    <row r="39" spans="1:7" ht="14.25">
      <c r="A39" s="298" t="s">
        <v>150</v>
      </c>
      <c r="B39" s="299">
        <v>0.64236111111111105</v>
      </c>
      <c r="C39" s="300"/>
      <c r="D39" s="301"/>
      <c r="E39" s="295">
        <v>12</v>
      </c>
      <c r="F39" s="296">
        <v>8.92</v>
      </c>
      <c r="G39" s="302"/>
    </row>
    <row r="40" spans="1:7" ht="14.25">
      <c r="A40" s="298" t="s">
        <v>149</v>
      </c>
      <c r="B40" s="299">
        <v>0.64236111111111105</v>
      </c>
      <c r="C40" s="303"/>
      <c r="D40" s="304"/>
      <c r="E40" s="295">
        <v>4</v>
      </c>
      <c r="F40" s="296">
        <v>8.9499999999999993</v>
      </c>
      <c r="G40" s="305">
        <v>9.0722222222222211</v>
      </c>
    </row>
    <row r="41" spans="1:7" ht="14.25">
      <c r="A41" s="306" t="s">
        <v>152</v>
      </c>
      <c r="B41" s="307">
        <v>0.70833333333333337</v>
      </c>
      <c r="C41" s="308" t="s">
        <v>460</v>
      </c>
      <c r="D41" s="309"/>
      <c r="E41" s="249">
        <v>6</v>
      </c>
      <c r="F41" s="253">
        <v>9.5</v>
      </c>
      <c r="G41" s="310"/>
    </row>
    <row r="42" spans="1:7" ht="15" thickBot="1">
      <c r="A42" s="311" t="s">
        <v>131</v>
      </c>
      <c r="B42" s="312">
        <v>0.70833333333333337</v>
      </c>
      <c r="C42" s="313"/>
      <c r="D42" s="314"/>
      <c r="E42" s="249">
        <v>4</v>
      </c>
      <c r="F42" s="315">
        <v>8.1</v>
      </c>
      <c r="G42" s="316">
        <v>8.94</v>
      </c>
    </row>
    <row r="43" spans="1:7" ht="15" thickBot="1">
      <c r="A43" s="317"/>
      <c r="B43" s="318"/>
      <c r="C43" s="319"/>
      <c r="D43" s="319"/>
      <c r="E43" s="320">
        <v>21</v>
      </c>
      <c r="F43" s="321" t="s">
        <v>468</v>
      </c>
      <c r="G43" s="322">
        <v>27.582222222222224</v>
      </c>
    </row>
    <row r="44" spans="1:7" ht="15" thickBot="1">
      <c r="A44" s="317"/>
      <c r="B44" s="318"/>
      <c r="C44" s="319"/>
      <c r="D44" s="319"/>
      <c r="E44" s="183"/>
      <c r="F44" s="183"/>
      <c r="G44" s="183"/>
    </row>
    <row r="45" spans="1:7" ht="15" thickBot="1">
      <c r="A45" s="185">
        <v>39256</v>
      </c>
      <c r="B45" s="186" t="s">
        <v>331</v>
      </c>
      <c r="C45" s="187" t="s">
        <v>459</v>
      </c>
      <c r="D45" s="323"/>
      <c r="E45" s="188"/>
      <c r="F45" s="277" t="s">
        <v>3</v>
      </c>
      <c r="G45" s="364">
        <v>3</v>
      </c>
    </row>
    <row r="46" spans="1:7" ht="14.25">
      <c r="A46" s="183"/>
      <c r="B46" s="183"/>
      <c r="C46" s="184"/>
      <c r="D46" s="184"/>
      <c r="E46" s="183"/>
      <c r="F46" s="183"/>
      <c r="G46" s="183"/>
    </row>
    <row r="47" spans="1:7" ht="14.25">
      <c r="A47" s="248" t="s">
        <v>121</v>
      </c>
      <c r="B47" s="248" t="s">
        <v>309</v>
      </c>
      <c r="C47" s="324"/>
      <c r="D47" s="325"/>
      <c r="E47" s="278" t="s">
        <v>467</v>
      </c>
      <c r="F47" s="248" t="s">
        <v>466</v>
      </c>
      <c r="G47" s="278" t="s">
        <v>463</v>
      </c>
    </row>
    <row r="48" spans="1:7" ht="14.25">
      <c r="A48" s="279" t="s">
        <v>138</v>
      </c>
      <c r="B48" s="280">
        <v>0.52083333333333337</v>
      </c>
      <c r="C48" s="281" t="s">
        <v>457</v>
      </c>
      <c r="D48" s="326"/>
      <c r="E48" s="283">
        <v>18</v>
      </c>
      <c r="F48" s="284">
        <v>9.6999999999999993</v>
      </c>
      <c r="G48" s="285"/>
    </row>
    <row r="49" spans="1:7" ht="14.25">
      <c r="A49" s="286" t="s">
        <v>161</v>
      </c>
      <c r="B49" s="287">
        <v>0.52083333333333337</v>
      </c>
      <c r="C49" s="327"/>
      <c r="D49" s="328"/>
      <c r="E49" s="283"/>
      <c r="F49" s="284"/>
      <c r="G49" s="290">
        <v>9.6999999999999993</v>
      </c>
    </row>
    <row r="50" spans="1:7" ht="14.25">
      <c r="A50" s="291" t="s">
        <v>147</v>
      </c>
      <c r="B50" s="292">
        <v>0.58333333333333337</v>
      </c>
      <c r="C50" s="293" t="s">
        <v>458</v>
      </c>
      <c r="D50" s="329"/>
      <c r="E50" s="295">
        <v>8</v>
      </c>
      <c r="F50" s="296">
        <v>9.2899999999999991</v>
      </c>
      <c r="G50" s="297"/>
    </row>
    <row r="51" spans="1:7" ht="14.25">
      <c r="A51" s="298" t="s">
        <v>137</v>
      </c>
      <c r="B51" s="299">
        <v>0.58333333333333337</v>
      </c>
      <c r="C51" s="330"/>
      <c r="D51" s="331"/>
      <c r="E51" s="295">
        <v>12</v>
      </c>
      <c r="F51" s="296">
        <v>9.33</v>
      </c>
      <c r="G51" s="302"/>
    </row>
    <row r="52" spans="1:7" ht="14.25">
      <c r="A52" s="298" t="s">
        <v>150</v>
      </c>
      <c r="B52" s="299">
        <v>0.58333333333333337</v>
      </c>
      <c r="C52" s="330"/>
      <c r="D52" s="331"/>
      <c r="E52" s="295">
        <v>12</v>
      </c>
      <c r="F52" s="296">
        <v>8.94</v>
      </c>
      <c r="G52" s="302"/>
    </row>
    <row r="53" spans="1:7" ht="14.25">
      <c r="A53" s="298" t="s">
        <v>149</v>
      </c>
      <c r="B53" s="299">
        <v>0.58333333333333337</v>
      </c>
      <c r="C53" s="332"/>
      <c r="D53" s="333"/>
      <c r="E53" s="295">
        <v>4</v>
      </c>
      <c r="F53" s="296">
        <v>10</v>
      </c>
      <c r="G53" s="305">
        <v>9.2655555555555562</v>
      </c>
    </row>
    <row r="54" spans="1:7" ht="14.25">
      <c r="A54" s="306" t="s">
        <v>152</v>
      </c>
      <c r="B54" s="307">
        <v>0.64930555555555558</v>
      </c>
      <c r="C54" s="308" t="s">
        <v>460</v>
      </c>
      <c r="D54" s="334"/>
      <c r="E54" s="249">
        <v>4</v>
      </c>
      <c r="F54" s="253">
        <v>10</v>
      </c>
      <c r="G54" s="310"/>
    </row>
    <row r="55" spans="1:7" ht="15" thickBot="1">
      <c r="A55" s="311" t="s">
        <v>131</v>
      </c>
      <c r="B55" s="312">
        <v>0.64930555555555558</v>
      </c>
      <c r="C55" s="335"/>
      <c r="D55" s="336"/>
      <c r="E55" s="249">
        <v>4</v>
      </c>
      <c r="F55" s="315">
        <v>9.7100000000000009</v>
      </c>
      <c r="G55" s="316">
        <v>9.8550000000000004</v>
      </c>
    </row>
    <row r="56" spans="1:7" ht="15" thickBot="1">
      <c r="A56" s="317"/>
      <c r="B56" s="318"/>
      <c r="C56" s="337"/>
      <c r="D56" s="337"/>
      <c r="E56" s="320">
        <v>21</v>
      </c>
      <c r="F56" s="321" t="s">
        <v>468</v>
      </c>
      <c r="G56" s="322">
        <v>28.83</v>
      </c>
    </row>
    <row r="57" spans="1:7" ht="15" thickBot="1">
      <c r="A57" s="183"/>
      <c r="B57" s="183"/>
      <c r="C57" s="184"/>
      <c r="D57" s="184"/>
      <c r="E57" s="183"/>
      <c r="F57" s="183"/>
      <c r="G57" s="183"/>
    </row>
    <row r="58" spans="1:7" ht="15" thickBot="1">
      <c r="A58" s="185">
        <v>39334</v>
      </c>
      <c r="B58" s="354" t="s">
        <v>117</v>
      </c>
      <c r="C58" s="354" t="s">
        <v>474</v>
      </c>
      <c r="D58" s="323"/>
      <c r="E58" s="186"/>
      <c r="F58" s="186"/>
      <c r="G58" s="188"/>
    </row>
    <row r="59" spans="1:7" ht="14.25">
      <c r="A59" s="183"/>
      <c r="B59" s="183"/>
      <c r="C59" s="183"/>
      <c r="D59" s="183"/>
      <c r="E59" s="183"/>
      <c r="F59" s="183"/>
      <c r="G59" s="183"/>
    </row>
    <row r="60" spans="1:7" ht="14.25">
      <c r="A60" s="189" t="s">
        <v>121</v>
      </c>
      <c r="B60" s="189" t="s">
        <v>309</v>
      </c>
      <c r="C60" s="189" t="s">
        <v>464</v>
      </c>
      <c r="D60" s="189" t="s">
        <v>467</v>
      </c>
      <c r="E60" s="189" t="s">
        <v>4</v>
      </c>
      <c r="F60" s="189" t="s">
        <v>465</v>
      </c>
      <c r="G60" s="189" t="s">
        <v>3</v>
      </c>
    </row>
    <row r="61" spans="1:7" ht="14.25">
      <c r="A61" s="211" t="s">
        <v>137</v>
      </c>
      <c r="B61" s="212">
        <v>0.61111111111111105</v>
      </c>
      <c r="C61" s="213">
        <v>9.2100000000000009</v>
      </c>
      <c r="D61" s="214">
        <v>12</v>
      </c>
      <c r="E61" s="213">
        <v>9.2100000000000009</v>
      </c>
      <c r="F61" s="269">
        <v>9.2100000000000009</v>
      </c>
      <c r="G61" s="215" t="s">
        <v>472</v>
      </c>
    </row>
    <row r="62" spans="1:7" ht="14.25">
      <c r="A62" s="263" t="s">
        <v>138</v>
      </c>
      <c r="B62" s="338">
        <v>18.350000000000001</v>
      </c>
      <c r="C62" s="265">
        <v>9.3800000000000008</v>
      </c>
      <c r="D62" s="266">
        <v>18</v>
      </c>
      <c r="E62" s="265">
        <v>9.3800000000000008</v>
      </c>
      <c r="F62" s="339"/>
      <c r="G62" s="263"/>
    </row>
    <row r="63" spans="1:7" ht="15">
      <c r="A63" s="263" t="s">
        <v>138</v>
      </c>
      <c r="B63" s="338">
        <v>0.44097222222222227</v>
      </c>
      <c r="C63" s="265" t="s">
        <v>407</v>
      </c>
      <c r="D63" s="266">
        <v>18</v>
      </c>
      <c r="E63" s="265" t="s">
        <v>407</v>
      </c>
      <c r="F63" s="340" t="s">
        <v>473</v>
      </c>
      <c r="G63" s="363" t="s">
        <v>475</v>
      </c>
    </row>
    <row r="64" spans="1:7" ht="15" thickBot="1">
      <c r="A64" s="183"/>
      <c r="B64" s="183"/>
      <c r="C64" s="184"/>
      <c r="D64" s="184"/>
      <c r="E64" s="183"/>
      <c r="F64" s="183"/>
      <c r="G64" s="183"/>
    </row>
    <row r="65" spans="1:7" ht="15" thickBot="1">
      <c r="A65" s="179" t="s">
        <v>462</v>
      </c>
      <c r="B65" s="180"/>
      <c r="C65" s="341"/>
      <c r="D65" s="341"/>
      <c r="E65" s="180"/>
      <c r="F65" s="180"/>
      <c r="G65" s="182"/>
    </row>
    <row r="66" spans="1:7" ht="15" thickBot="1">
      <c r="A66" s="183"/>
      <c r="B66" s="183"/>
      <c r="C66" s="342"/>
      <c r="D66" s="342"/>
      <c r="E66" s="183"/>
      <c r="F66" s="183"/>
      <c r="G66" s="183"/>
    </row>
    <row r="67" spans="1:7" ht="15" thickBot="1">
      <c r="A67" s="185">
        <v>39250</v>
      </c>
      <c r="B67" s="186" t="s">
        <v>331</v>
      </c>
      <c r="C67" s="187" t="s">
        <v>459</v>
      </c>
      <c r="D67" s="187"/>
      <c r="E67" s="188"/>
      <c r="F67" s="277" t="s">
        <v>3</v>
      </c>
      <c r="G67" s="364">
        <v>3</v>
      </c>
    </row>
    <row r="68" spans="1:7" ht="14.25">
      <c r="A68" s="183"/>
      <c r="B68" s="183"/>
      <c r="C68" s="342"/>
      <c r="D68" s="342"/>
      <c r="E68" s="183"/>
      <c r="F68" s="183"/>
      <c r="G68" s="183"/>
    </row>
    <row r="69" spans="1:7" ht="14.25">
      <c r="A69" s="248" t="s">
        <v>121</v>
      </c>
      <c r="B69" s="248" t="s">
        <v>309</v>
      </c>
      <c r="C69" s="343"/>
      <c r="D69" s="344"/>
      <c r="E69" s="278" t="s">
        <v>467</v>
      </c>
      <c r="F69" s="248" t="s">
        <v>466</v>
      </c>
      <c r="G69" s="278" t="s">
        <v>463</v>
      </c>
    </row>
    <row r="70" spans="1:7" ht="14.25">
      <c r="A70" s="279" t="s">
        <v>152</v>
      </c>
      <c r="B70" s="280">
        <v>0.42708333333333331</v>
      </c>
      <c r="C70" s="281" t="s">
        <v>457</v>
      </c>
      <c r="D70" s="326"/>
      <c r="E70" s="283"/>
      <c r="F70" s="284"/>
      <c r="G70" s="285"/>
    </row>
    <row r="71" spans="1:7" ht="14.25">
      <c r="A71" s="286" t="s">
        <v>150</v>
      </c>
      <c r="B71" s="287">
        <v>0.42708333333333331</v>
      </c>
      <c r="C71" s="327"/>
      <c r="D71" s="328"/>
      <c r="E71" s="283">
        <v>22</v>
      </c>
      <c r="F71" s="284">
        <v>8.91</v>
      </c>
      <c r="G71" s="290">
        <v>8.91</v>
      </c>
    </row>
    <row r="72" spans="1:7" ht="14.25">
      <c r="A72" s="291" t="s">
        <v>145</v>
      </c>
      <c r="B72" s="292">
        <v>0.50347222222222221</v>
      </c>
      <c r="C72" s="293" t="s">
        <v>458</v>
      </c>
      <c r="D72" s="329"/>
      <c r="E72" s="295"/>
      <c r="F72" s="296"/>
      <c r="G72" s="297"/>
    </row>
    <row r="73" spans="1:7" ht="14.25">
      <c r="A73" s="298" t="s">
        <v>147</v>
      </c>
      <c r="B73" s="299">
        <v>0.50347222222222221</v>
      </c>
      <c r="C73" s="332"/>
      <c r="D73" s="333"/>
      <c r="E73" s="295">
        <v>24</v>
      </c>
      <c r="F73" s="296">
        <v>8.1999999999999993</v>
      </c>
      <c r="G73" s="305">
        <v>8.1999999999999993</v>
      </c>
    </row>
    <row r="74" spans="1:7" ht="14.25">
      <c r="A74" s="306" t="s">
        <v>453</v>
      </c>
      <c r="B74" s="345">
        <v>0.58333333333333337</v>
      </c>
      <c r="C74" s="308" t="s">
        <v>460</v>
      </c>
      <c r="D74" s="334"/>
      <c r="E74" s="249"/>
      <c r="F74" s="253"/>
      <c r="G74" s="310"/>
    </row>
    <row r="75" spans="1:7" ht="14.25">
      <c r="A75" s="346" t="s">
        <v>388</v>
      </c>
      <c r="B75" s="347">
        <v>0.58333333333333337</v>
      </c>
      <c r="C75" s="348"/>
      <c r="D75" s="349"/>
      <c r="E75" s="249">
        <v>14</v>
      </c>
      <c r="F75" s="253">
        <v>9.16</v>
      </c>
      <c r="G75" s="350"/>
    </row>
    <row r="76" spans="1:7" ht="15" thickBot="1">
      <c r="A76" s="311" t="s">
        <v>389</v>
      </c>
      <c r="B76" s="351">
        <v>0.58333333333333337</v>
      </c>
      <c r="C76" s="335"/>
      <c r="D76" s="336"/>
      <c r="E76" s="249">
        <v>10</v>
      </c>
      <c r="F76" s="253">
        <v>7.56</v>
      </c>
      <c r="G76" s="352">
        <v>8.4933333333333341</v>
      </c>
    </row>
    <row r="77" spans="1:7" ht="15" thickBot="1">
      <c r="A77" s="317"/>
      <c r="B77" s="318"/>
      <c r="C77" s="319"/>
      <c r="D77" s="319"/>
      <c r="E77" s="353">
        <v>24</v>
      </c>
      <c r="F77" s="321" t="s">
        <v>468</v>
      </c>
      <c r="G77" s="322">
        <v>25.603333333333332</v>
      </c>
    </row>
    <row r="79" spans="1:7" ht="15">
      <c r="A79" s="356" t="s">
        <v>477</v>
      </c>
    </row>
    <row r="80" spans="1:7" ht="15">
      <c r="A80" s="355" t="s">
        <v>476</v>
      </c>
    </row>
  </sheetData>
  <mergeCells count="5">
    <mergeCell ref="E15:G15"/>
    <mergeCell ref="F6:G6"/>
    <mergeCell ref="F8:G8"/>
    <mergeCell ref="F10:G10"/>
    <mergeCell ref="F12:G12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5"/>
  <sheetViews>
    <sheetView topLeftCell="A43" workbookViewId="0">
      <selection activeCell="N77" sqref="N77"/>
    </sheetView>
  </sheetViews>
  <sheetFormatPr baseColWidth="10" defaultRowHeight="12.75"/>
  <cols>
    <col min="1" max="1" width="5.5703125" customWidth="1"/>
    <col min="2" max="2" width="16.7109375" bestFit="1" customWidth="1"/>
    <col min="3" max="3" width="5" bestFit="1" customWidth="1"/>
    <col min="4" max="5" width="4.85546875" bestFit="1" customWidth="1"/>
    <col min="6" max="6" width="4" bestFit="1" customWidth="1"/>
    <col min="7" max="7" width="4" customWidth="1"/>
    <col min="8" max="9" width="4.7109375" bestFit="1" customWidth="1"/>
    <col min="10" max="11" width="4" bestFit="1" customWidth="1"/>
    <col min="12" max="12" width="6.7109375" bestFit="1" customWidth="1"/>
    <col min="13" max="14" width="5.7109375" bestFit="1" customWidth="1"/>
    <col min="15" max="15" width="4" bestFit="1" customWidth="1"/>
    <col min="16" max="16" width="5" bestFit="1" customWidth="1"/>
    <col min="17" max="17" width="3.7109375" bestFit="1" customWidth="1"/>
    <col min="18" max="18" width="5.5703125" bestFit="1" customWidth="1"/>
    <col min="19" max="19" width="7.7109375" bestFit="1" customWidth="1"/>
  </cols>
  <sheetData>
    <row r="1" spans="1:19" ht="13.5" thickBot="1">
      <c r="A1" s="358" t="s">
        <v>444</v>
      </c>
      <c r="B1" s="359"/>
      <c r="C1" s="360"/>
      <c r="D1" s="360"/>
      <c r="E1" s="360"/>
      <c r="F1" s="360"/>
      <c r="G1" s="360"/>
      <c r="H1" s="361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3" spans="1:19">
      <c r="A3" s="56" t="s">
        <v>0</v>
      </c>
      <c r="B3" s="177" t="s">
        <v>1</v>
      </c>
      <c r="C3" s="178" t="s">
        <v>138</v>
      </c>
      <c r="D3" s="178" t="s">
        <v>137</v>
      </c>
      <c r="E3" s="178" t="s">
        <v>622</v>
      </c>
      <c r="F3" s="178" t="s">
        <v>150</v>
      </c>
      <c r="G3" s="178" t="s">
        <v>661</v>
      </c>
      <c r="H3" s="178" t="s">
        <v>152</v>
      </c>
      <c r="I3" s="178" t="s">
        <v>161</v>
      </c>
      <c r="J3" s="178" t="s">
        <v>149</v>
      </c>
      <c r="K3" s="178" t="s">
        <v>147</v>
      </c>
      <c r="L3" s="178" t="s">
        <v>131</v>
      </c>
      <c r="M3" s="178" t="s">
        <v>129</v>
      </c>
      <c r="N3" s="178" t="s">
        <v>127</v>
      </c>
      <c r="O3" s="178" t="s">
        <v>162</v>
      </c>
      <c r="P3" s="178" t="s">
        <v>145</v>
      </c>
      <c r="Q3" s="178" t="s">
        <v>141</v>
      </c>
      <c r="R3" s="17" t="s">
        <v>439</v>
      </c>
      <c r="S3" s="21" t="s">
        <v>440</v>
      </c>
    </row>
    <row r="4" spans="1:19">
      <c r="A4" s="56">
        <v>1984</v>
      </c>
      <c r="B4" s="177" t="s">
        <v>441</v>
      </c>
      <c r="C4" s="178">
        <v>10</v>
      </c>
      <c r="D4" s="178"/>
      <c r="E4" s="178"/>
      <c r="F4" s="178"/>
      <c r="G4" s="178"/>
      <c r="H4" s="178">
        <v>8</v>
      </c>
      <c r="I4" s="178"/>
      <c r="J4" s="178"/>
      <c r="K4" s="178"/>
      <c r="L4" s="178">
        <v>8</v>
      </c>
      <c r="M4" s="178"/>
      <c r="N4" s="178"/>
      <c r="O4" s="178"/>
      <c r="P4" s="178"/>
      <c r="Q4" s="178"/>
      <c r="R4" s="17">
        <v>26</v>
      </c>
      <c r="S4" s="21">
        <v>9</v>
      </c>
    </row>
    <row r="5" spans="1:19">
      <c r="A5" s="56">
        <v>1988</v>
      </c>
      <c r="B5" s="177" t="s">
        <v>35</v>
      </c>
      <c r="C5" s="178">
        <v>12</v>
      </c>
      <c r="D5" s="178"/>
      <c r="E5" s="178"/>
      <c r="F5" s="178">
        <v>12</v>
      </c>
      <c r="G5" s="178"/>
      <c r="H5" s="178">
        <v>8</v>
      </c>
      <c r="I5" s="178"/>
      <c r="J5" s="178"/>
      <c r="K5" s="178"/>
      <c r="L5" s="178">
        <v>4</v>
      </c>
      <c r="M5" s="178"/>
      <c r="N5" s="178"/>
      <c r="O5" s="178"/>
      <c r="P5" s="178"/>
      <c r="Q5" s="178"/>
      <c r="R5" s="17">
        <v>36</v>
      </c>
      <c r="S5" s="21">
        <v>12</v>
      </c>
    </row>
    <row r="6" spans="1:19">
      <c r="A6" s="56">
        <v>1989</v>
      </c>
      <c r="B6" s="177" t="s">
        <v>37</v>
      </c>
      <c r="C6" s="178">
        <v>11</v>
      </c>
      <c r="D6" s="178"/>
      <c r="E6" s="178"/>
      <c r="F6" s="178">
        <v>11</v>
      </c>
      <c r="G6" s="178"/>
      <c r="H6" s="178">
        <v>8</v>
      </c>
      <c r="I6" s="178"/>
      <c r="J6" s="178"/>
      <c r="K6" s="178"/>
      <c r="L6" s="178">
        <v>4</v>
      </c>
      <c r="M6" s="178"/>
      <c r="N6" s="178"/>
      <c r="O6" s="178"/>
      <c r="P6" s="178"/>
      <c r="Q6" s="178"/>
      <c r="R6" s="17">
        <v>34</v>
      </c>
      <c r="S6" s="21">
        <v>12</v>
      </c>
    </row>
    <row r="7" spans="1:19">
      <c r="A7" s="56">
        <v>1989</v>
      </c>
      <c r="B7" s="177" t="s">
        <v>38</v>
      </c>
      <c r="C7" s="178">
        <v>11</v>
      </c>
      <c r="D7" s="178"/>
      <c r="E7" s="178"/>
      <c r="F7" s="178">
        <v>11</v>
      </c>
      <c r="G7" s="178"/>
      <c r="H7" s="178">
        <v>6</v>
      </c>
      <c r="I7" s="178"/>
      <c r="J7" s="178"/>
      <c r="K7" s="178"/>
      <c r="L7" s="178">
        <v>4</v>
      </c>
      <c r="M7" s="178"/>
      <c r="N7" s="178"/>
      <c r="O7" s="178"/>
      <c r="P7" s="178"/>
      <c r="Q7" s="178"/>
      <c r="R7" s="17">
        <v>32</v>
      </c>
      <c r="S7" s="21">
        <v>11</v>
      </c>
    </row>
    <row r="8" spans="1:19">
      <c r="A8" s="56">
        <v>1990</v>
      </c>
      <c r="B8" s="177" t="s">
        <v>40</v>
      </c>
      <c r="C8" s="178">
        <v>10</v>
      </c>
      <c r="D8" s="178"/>
      <c r="E8" s="178"/>
      <c r="F8" s="178">
        <v>10</v>
      </c>
      <c r="G8" s="178"/>
      <c r="H8" s="178">
        <v>6</v>
      </c>
      <c r="I8" s="178"/>
      <c r="J8" s="178"/>
      <c r="K8" s="178"/>
      <c r="L8" s="178">
        <v>4</v>
      </c>
      <c r="M8" s="178"/>
      <c r="N8" s="178"/>
      <c r="O8" s="178"/>
      <c r="P8" s="178"/>
      <c r="Q8" s="178"/>
      <c r="R8" s="17">
        <v>30</v>
      </c>
      <c r="S8" s="21">
        <v>10</v>
      </c>
    </row>
    <row r="9" spans="1:19">
      <c r="A9" s="56">
        <v>1990</v>
      </c>
      <c r="B9" s="177" t="s">
        <v>42</v>
      </c>
      <c r="C9" s="178">
        <v>12</v>
      </c>
      <c r="D9" s="178"/>
      <c r="E9" s="178"/>
      <c r="F9" s="178">
        <v>10</v>
      </c>
      <c r="G9" s="178"/>
      <c r="H9" s="178">
        <v>9</v>
      </c>
      <c r="I9" s="178"/>
      <c r="J9" s="178"/>
      <c r="K9" s="178"/>
      <c r="L9" s="178">
        <v>4</v>
      </c>
      <c r="M9" s="178"/>
      <c r="N9" s="178"/>
      <c r="O9" s="178"/>
      <c r="P9" s="178"/>
      <c r="Q9" s="178"/>
      <c r="R9" s="17">
        <v>35</v>
      </c>
      <c r="S9" s="21">
        <v>12</v>
      </c>
    </row>
    <row r="10" spans="1:19">
      <c r="A10" s="56">
        <v>1991</v>
      </c>
      <c r="B10" s="177" t="s">
        <v>43</v>
      </c>
      <c r="C10" s="178">
        <v>12</v>
      </c>
      <c r="D10" s="178"/>
      <c r="E10" s="178"/>
      <c r="F10" s="178"/>
      <c r="G10" s="178"/>
      <c r="H10" s="178">
        <v>12</v>
      </c>
      <c r="I10" s="178">
        <v>4</v>
      </c>
      <c r="J10" s="178"/>
      <c r="K10" s="178"/>
      <c r="L10" s="178">
        <v>6</v>
      </c>
      <c r="M10" s="178"/>
      <c r="N10" s="178"/>
      <c r="O10" s="178"/>
      <c r="P10" s="178"/>
      <c r="Q10" s="178"/>
      <c r="R10" s="17">
        <v>34</v>
      </c>
      <c r="S10" s="21">
        <v>12</v>
      </c>
    </row>
    <row r="11" spans="1:19">
      <c r="A11" s="56">
        <v>1992</v>
      </c>
      <c r="B11" s="177" t="s">
        <v>6</v>
      </c>
      <c r="C11" s="178">
        <v>12</v>
      </c>
      <c r="D11" s="178"/>
      <c r="E11" s="178"/>
      <c r="F11" s="178"/>
      <c r="G11" s="178"/>
      <c r="H11" s="178">
        <v>8</v>
      </c>
      <c r="I11" s="178">
        <v>4</v>
      </c>
      <c r="J11" s="178"/>
      <c r="K11" s="178"/>
      <c r="L11" s="178">
        <v>4</v>
      </c>
      <c r="M11" s="178"/>
      <c r="N11" s="178"/>
      <c r="O11" s="178"/>
      <c r="P11" s="178"/>
      <c r="Q11" s="178"/>
      <c r="R11" s="17">
        <v>28</v>
      </c>
      <c r="S11" s="21">
        <v>10</v>
      </c>
    </row>
    <row r="12" spans="1:19">
      <c r="A12" s="56">
        <v>1992</v>
      </c>
      <c r="B12" s="177" t="s">
        <v>9</v>
      </c>
      <c r="C12" s="178">
        <v>14</v>
      </c>
      <c r="D12" s="178"/>
      <c r="E12" s="178"/>
      <c r="F12" s="178">
        <v>9</v>
      </c>
      <c r="G12" s="178"/>
      <c r="H12" s="178">
        <v>6</v>
      </c>
      <c r="I12" s="178"/>
      <c r="J12" s="178"/>
      <c r="K12" s="178"/>
      <c r="L12" s="178">
        <v>7</v>
      </c>
      <c r="M12" s="178"/>
      <c r="N12" s="178">
        <v>6</v>
      </c>
      <c r="O12" s="178"/>
      <c r="P12" s="178"/>
      <c r="Q12" s="178"/>
      <c r="R12" s="17">
        <v>42</v>
      </c>
      <c r="S12" s="21">
        <v>14</v>
      </c>
    </row>
    <row r="13" spans="1:19">
      <c r="A13" s="56">
        <v>1993</v>
      </c>
      <c r="B13" s="177" t="s">
        <v>46</v>
      </c>
      <c r="C13" s="178">
        <v>12</v>
      </c>
      <c r="D13" s="178"/>
      <c r="E13" s="178"/>
      <c r="F13" s="178">
        <v>10</v>
      </c>
      <c r="G13" s="178"/>
      <c r="H13" s="178">
        <v>8</v>
      </c>
      <c r="I13" s="178">
        <v>4</v>
      </c>
      <c r="J13" s="178"/>
      <c r="K13" s="178"/>
      <c r="L13" s="178">
        <v>4</v>
      </c>
      <c r="M13" s="178"/>
      <c r="N13" s="178"/>
      <c r="O13" s="178"/>
      <c r="P13" s="178"/>
      <c r="Q13" s="178"/>
      <c r="R13" s="17">
        <v>38</v>
      </c>
      <c r="S13" s="21">
        <v>13</v>
      </c>
    </row>
    <row r="14" spans="1:19">
      <c r="A14" s="56">
        <v>1993</v>
      </c>
      <c r="B14" s="177" t="s">
        <v>47</v>
      </c>
      <c r="C14" s="178">
        <v>13</v>
      </c>
      <c r="D14" s="178"/>
      <c r="E14" s="178"/>
      <c r="F14" s="178">
        <v>9</v>
      </c>
      <c r="G14" s="178"/>
      <c r="H14" s="178">
        <v>7</v>
      </c>
      <c r="I14" s="178">
        <v>4</v>
      </c>
      <c r="J14" s="178"/>
      <c r="K14" s="178"/>
      <c r="L14" s="178">
        <v>10</v>
      </c>
      <c r="M14" s="178"/>
      <c r="N14" s="178"/>
      <c r="O14" s="178"/>
      <c r="P14" s="178"/>
      <c r="Q14" s="178"/>
      <c r="R14" s="17">
        <v>43</v>
      </c>
      <c r="S14" s="21">
        <v>15</v>
      </c>
    </row>
    <row r="15" spans="1:19">
      <c r="A15" s="56">
        <v>1994</v>
      </c>
      <c r="B15" s="177" t="s">
        <v>49</v>
      </c>
      <c r="C15" s="178">
        <v>11</v>
      </c>
      <c r="D15" s="178"/>
      <c r="E15" s="178"/>
      <c r="F15" s="178">
        <v>8</v>
      </c>
      <c r="G15" s="178"/>
      <c r="H15" s="178">
        <v>4</v>
      </c>
      <c r="I15" s="178">
        <v>5</v>
      </c>
      <c r="J15" s="178"/>
      <c r="K15" s="178"/>
      <c r="L15" s="178">
        <v>7</v>
      </c>
      <c r="M15" s="178"/>
      <c r="N15" s="178"/>
      <c r="O15" s="178"/>
      <c r="P15" s="178"/>
      <c r="Q15" s="178"/>
      <c r="R15" s="17">
        <v>35</v>
      </c>
      <c r="S15" s="21">
        <v>12</v>
      </c>
    </row>
    <row r="16" spans="1:19">
      <c r="A16" s="56">
        <v>1994</v>
      </c>
      <c r="B16" s="177" t="s">
        <v>50</v>
      </c>
      <c r="C16" s="178">
        <v>13</v>
      </c>
      <c r="D16" s="178"/>
      <c r="E16" s="178"/>
      <c r="F16" s="178">
        <v>9</v>
      </c>
      <c r="G16" s="178"/>
      <c r="H16" s="178">
        <v>7</v>
      </c>
      <c r="I16" s="178">
        <v>4</v>
      </c>
      <c r="J16" s="178"/>
      <c r="K16" s="178"/>
      <c r="L16" s="178">
        <v>8</v>
      </c>
      <c r="M16" s="178"/>
      <c r="N16" s="178"/>
      <c r="O16" s="178"/>
      <c r="P16" s="178"/>
      <c r="Q16" s="178"/>
      <c r="R16" s="17">
        <v>41</v>
      </c>
      <c r="S16" s="21">
        <v>14</v>
      </c>
    </row>
    <row r="17" spans="1:19">
      <c r="A17" s="56">
        <v>1995</v>
      </c>
      <c r="B17" s="177" t="s">
        <v>51</v>
      </c>
      <c r="C17" s="178">
        <v>12</v>
      </c>
      <c r="D17" s="178"/>
      <c r="E17" s="178"/>
      <c r="F17" s="178">
        <v>9</v>
      </c>
      <c r="G17" s="178"/>
      <c r="H17" s="178">
        <v>6</v>
      </c>
      <c r="I17" s="178">
        <v>4</v>
      </c>
      <c r="J17" s="178"/>
      <c r="K17" s="178">
        <v>8</v>
      </c>
      <c r="L17" s="178">
        <v>5</v>
      </c>
      <c r="M17" s="178"/>
      <c r="N17" s="178"/>
      <c r="O17" s="178"/>
      <c r="P17" s="178"/>
      <c r="Q17" s="178"/>
      <c r="R17" s="17">
        <v>44</v>
      </c>
      <c r="S17" s="21">
        <v>15</v>
      </c>
    </row>
    <row r="18" spans="1:19">
      <c r="A18" s="56">
        <v>1995</v>
      </c>
      <c r="B18" s="177" t="s">
        <v>23</v>
      </c>
      <c r="C18" s="178">
        <v>12</v>
      </c>
      <c r="D18" s="178"/>
      <c r="E18" s="178"/>
      <c r="F18" s="178">
        <v>8</v>
      </c>
      <c r="G18" s="178"/>
      <c r="H18" s="178">
        <v>6</v>
      </c>
      <c r="I18" s="178">
        <v>4</v>
      </c>
      <c r="J18" s="178"/>
      <c r="K18" s="178"/>
      <c r="L18" s="178">
        <v>4</v>
      </c>
      <c r="M18" s="178"/>
      <c r="N18" s="178"/>
      <c r="O18" s="178"/>
      <c r="P18" s="178"/>
      <c r="Q18" s="178"/>
      <c r="R18" s="17">
        <v>34</v>
      </c>
      <c r="S18" s="21">
        <v>12</v>
      </c>
    </row>
    <row r="19" spans="1:19">
      <c r="A19" s="56">
        <v>1996</v>
      </c>
      <c r="B19" s="177" t="s">
        <v>52</v>
      </c>
      <c r="C19" s="178">
        <v>13</v>
      </c>
      <c r="D19" s="178"/>
      <c r="E19" s="178"/>
      <c r="F19" s="178">
        <v>8</v>
      </c>
      <c r="G19" s="178"/>
      <c r="H19" s="178">
        <v>4</v>
      </c>
      <c r="I19" s="178">
        <v>4</v>
      </c>
      <c r="J19" s="178"/>
      <c r="K19" s="178"/>
      <c r="L19" s="178">
        <v>6</v>
      </c>
      <c r="M19" s="178"/>
      <c r="N19" s="178"/>
      <c r="O19" s="178"/>
      <c r="P19" s="178"/>
      <c r="Q19" s="178"/>
      <c r="R19" s="17">
        <v>35</v>
      </c>
      <c r="S19" s="21">
        <v>12</v>
      </c>
    </row>
    <row r="20" spans="1:19">
      <c r="A20" s="56">
        <v>1996</v>
      </c>
      <c r="B20" s="177" t="s">
        <v>53</v>
      </c>
      <c r="C20" s="178">
        <v>12</v>
      </c>
      <c r="D20" s="178"/>
      <c r="E20" s="178"/>
      <c r="F20" s="178">
        <v>9</v>
      </c>
      <c r="G20" s="178"/>
      <c r="H20" s="178">
        <v>5</v>
      </c>
      <c r="I20" s="178">
        <v>4</v>
      </c>
      <c r="J20" s="178"/>
      <c r="K20" s="178"/>
      <c r="L20" s="178">
        <v>4</v>
      </c>
      <c r="M20" s="178"/>
      <c r="N20" s="178"/>
      <c r="O20" s="178"/>
      <c r="P20" s="178"/>
      <c r="Q20" s="178"/>
      <c r="R20" s="17">
        <v>34</v>
      </c>
      <c r="S20" s="21">
        <v>12</v>
      </c>
    </row>
    <row r="21" spans="1:19">
      <c r="A21" s="56">
        <v>1997</v>
      </c>
      <c r="B21" s="177" t="s">
        <v>55</v>
      </c>
      <c r="C21" s="178">
        <v>13</v>
      </c>
      <c r="D21" s="178"/>
      <c r="E21" s="178"/>
      <c r="F21" s="178">
        <v>8</v>
      </c>
      <c r="G21" s="178"/>
      <c r="H21" s="178">
        <v>6</v>
      </c>
      <c r="I21" s="178">
        <v>4</v>
      </c>
      <c r="J21" s="178"/>
      <c r="K21" s="178"/>
      <c r="L21" s="178">
        <v>4</v>
      </c>
      <c r="M21" s="178"/>
      <c r="N21" s="178"/>
      <c r="O21" s="178"/>
      <c r="P21" s="178"/>
      <c r="Q21" s="178"/>
      <c r="R21" s="17">
        <v>35</v>
      </c>
      <c r="S21" s="21">
        <v>12</v>
      </c>
    </row>
    <row r="22" spans="1:19">
      <c r="A22" s="56">
        <v>1997</v>
      </c>
      <c r="B22" s="177" t="s">
        <v>56</v>
      </c>
      <c r="C22" s="178">
        <v>13</v>
      </c>
      <c r="D22" s="178"/>
      <c r="E22" s="178"/>
      <c r="F22" s="178">
        <v>10</v>
      </c>
      <c r="G22" s="178"/>
      <c r="H22" s="178">
        <v>5</v>
      </c>
      <c r="I22" s="178">
        <v>4</v>
      </c>
      <c r="J22" s="178"/>
      <c r="K22" s="178"/>
      <c r="L22" s="178">
        <v>4</v>
      </c>
      <c r="M22" s="178"/>
      <c r="N22" s="178"/>
      <c r="O22" s="178"/>
      <c r="P22" s="178"/>
      <c r="Q22" s="178"/>
      <c r="R22" s="17">
        <v>36</v>
      </c>
      <c r="S22" s="21">
        <v>12</v>
      </c>
    </row>
    <row r="23" spans="1:19">
      <c r="A23" s="56">
        <v>1998</v>
      </c>
      <c r="B23" s="177" t="s">
        <v>442</v>
      </c>
      <c r="C23" s="178">
        <v>12</v>
      </c>
      <c r="D23" s="178"/>
      <c r="E23" s="178"/>
      <c r="F23" s="178">
        <v>8</v>
      </c>
      <c r="G23" s="178"/>
      <c r="H23" s="178">
        <v>5</v>
      </c>
      <c r="I23" s="178">
        <v>4</v>
      </c>
      <c r="J23" s="178"/>
      <c r="K23" s="178"/>
      <c r="L23" s="178">
        <v>5</v>
      </c>
      <c r="M23" s="178"/>
      <c r="N23" s="178"/>
      <c r="O23" s="178"/>
      <c r="P23" s="178"/>
      <c r="Q23" s="178"/>
      <c r="R23" s="17">
        <v>34</v>
      </c>
      <c r="S23" s="21">
        <v>12</v>
      </c>
    </row>
    <row r="24" spans="1:19">
      <c r="A24" s="56">
        <v>1998</v>
      </c>
      <c r="B24" s="177" t="s">
        <v>59</v>
      </c>
      <c r="C24" s="178">
        <v>13</v>
      </c>
      <c r="D24" s="178"/>
      <c r="E24" s="178"/>
      <c r="F24" s="178">
        <v>8</v>
      </c>
      <c r="G24" s="178"/>
      <c r="H24" s="178">
        <v>6</v>
      </c>
      <c r="I24" s="178">
        <v>4</v>
      </c>
      <c r="J24" s="178">
        <v>4</v>
      </c>
      <c r="K24" s="178"/>
      <c r="L24" s="178">
        <v>5</v>
      </c>
      <c r="M24" s="178"/>
      <c r="N24" s="178"/>
      <c r="O24" s="178"/>
      <c r="P24" s="178"/>
      <c r="Q24" s="178"/>
      <c r="R24" s="17">
        <v>40</v>
      </c>
      <c r="S24" s="21">
        <v>14</v>
      </c>
    </row>
    <row r="25" spans="1:19">
      <c r="A25" s="56">
        <v>1999</v>
      </c>
      <c r="B25" s="177" t="s">
        <v>61</v>
      </c>
      <c r="C25" s="178">
        <v>12</v>
      </c>
      <c r="D25" s="178"/>
      <c r="E25" s="178"/>
      <c r="F25" s="178">
        <v>9</v>
      </c>
      <c r="G25" s="178"/>
      <c r="H25" s="178">
        <v>6</v>
      </c>
      <c r="I25" s="178"/>
      <c r="J25" s="178">
        <v>4</v>
      </c>
      <c r="K25" s="178"/>
      <c r="L25" s="178">
        <v>5</v>
      </c>
      <c r="M25" s="178"/>
      <c r="N25" s="178"/>
      <c r="O25" s="178"/>
      <c r="P25" s="178"/>
      <c r="Q25" s="178"/>
      <c r="R25" s="17">
        <v>36</v>
      </c>
      <c r="S25" s="21">
        <v>12</v>
      </c>
    </row>
    <row r="26" spans="1:19">
      <c r="A26" s="56">
        <v>1999</v>
      </c>
      <c r="B26" s="177" t="s">
        <v>62</v>
      </c>
      <c r="C26" s="178">
        <v>13</v>
      </c>
      <c r="D26" s="178"/>
      <c r="E26" s="178"/>
      <c r="F26" s="178">
        <v>8</v>
      </c>
      <c r="G26" s="178"/>
      <c r="H26" s="178">
        <v>8</v>
      </c>
      <c r="I26" s="178">
        <v>4</v>
      </c>
      <c r="J26" s="178"/>
      <c r="K26" s="178"/>
      <c r="L26" s="178">
        <v>6</v>
      </c>
      <c r="M26" s="178"/>
      <c r="N26" s="178"/>
      <c r="O26" s="178"/>
      <c r="P26" s="178"/>
      <c r="Q26" s="178"/>
      <c r="R26" s="17">
        <v>39</v>
      </c>
      <c r="S26" s="21">
        <v>13</v>
      </c>
    </row>
    <row r="27" spans="1:19">
      <c r="A27" s="56">
        <v>2000</v>
      </c>
      <c r="B27" s="177" t="s">
        <v>443</v>
      </c>
      <c r="C27" s="178">
        <v>14</v>
      </c>
      <c r="D27" s="178"/>
      <c r="E27" s="178"/>
      <c r="F27" s="178">
        <v>9</v>
      </c>
      <c r="G27" s="178"/>
      <c r="H27" s="178">
        <v>5</v>
      </c>
      <c r="I27" s="178">
        <v>4</v>
      </c>
      <c r="J27" s="178"/>
      <c r="K27" s="178"/>
      <c r="L27" s="178">
        <v>7</v>
      </c>
      <c r="M27" s="178"/>
      <c r="N27" s="178"/>
      <c r="O27" s="178"/>
      <c r="P27" s="178"/>
      <c r="Q27" s="178"/>
      <c r="R27" s="17">
        <v>39</v>
      </c>
      <c r="S27" s="21">
        <v>13</v>
      </c>
    </row>
    <row r="28" spans="1:19">
      <c r="A28" s="56">
        <v>2000</v>
      </c>
      <c r="B28" s="177" t="s">
        <v>64</v>
      </c>
      <c r="C28" s="178">
        <v>14</v>
      </c>
      <c r="D28" s="178"/>
      <c r="E28" s="178"/>
      <c r="F28" s="178">
        <v>9</v>
      </c>
      <c r="G28" s="178"/>
      <c r="H28" s="178">
        <v>4</v>
      </c>
      <c r="I28" s="178"/>
      <c r="J28" s="178">
        <v>4</v>
      </c>
      <c r="K28" s="178"/>
      <c r="L28" s="178">
        <v>4</v>
      </c>
      <c r="M28" s="178"/>
      <c r="N28" s="178"/>
      <c r="O28" s="178"/>
      <c r="P28" s="178"/>
      <c r="Q28" s="178"/>
      <c r="R28" s="17">
        <v>35</v>
      </c>
      <c r="S28" s="21">
        <v>12</v>
      </c>
    </row>
    <row r="29" spans="1:19">
      <c r="A29" s="56">
        <v>2001</v>
      </c>
      <c r="B29" s="177" t="s">
        <v>65</v>
      </c>
      <c r="C29" s="178">
        <v>13</v>
      </c>
      <c r="D29" s="178"/>
      <c r="E29" s="178"/>
      <c r="F29" s="178"/>
      <c r="G29" s="178"/>
      <c r="H29" s="178">
        <v>4</v>
      </c>
      <c r="I29" s="178"/>
      <c r="J29" s="178">
        <v>5</v>
      </c>
      <c r="K29" s="178">
        <v>8</v>
      </c>
      <c r="L29" s="178">
        <v>6</v>
      </c>
      <c r="M29" s="178"/>
      <c r="N29" s="178"/>
      <c r="O29" s="178"/>
      <c r="P29" s="178"/>
      <c r="Q29" s="178"/>
      <c r="R29" s="17">
        <v>36</v>
      </c>
      <c r="S29" s="21">
        <v>12</v>
      </c>
    </row>
    <row r="30" spans="1:19">
      <c r="A30" s="56">
        <v>2001</v>
      </c>
      <c r="B30" s="177" t="s">
        <v>12</v>
      </c>
      <c r="C30" s="178">
        <v>14</v>
      </c>
      <c r="D30" s="178"/>
      <c r="E30" s="178"/>
      <c r="F30" s="178"/>
      <c r="G30" s="178"/>
      <c r="H30" s="178">
        <v>4</v>
      </c>
      <c r="I30" s="178">
        <v>4</v>
      </c>
      <c r="J30" s="178">
        <v>6</v>
      </c>
      <c r="K30" s="178">
        <v>12</v>
      </c>
      <c r="L30" s="178"/>
      <c r="M30" s="178">
        <v>6</v>
      </c>
      <c r="N30" s="178"/>
      <c r="O30" s="178"/>
      <c r="P30" s="178"/>
      <c r="Q30" s="178"/>
      <c r="R30" s="17">
        <v>46</v>
      </c>
      <c r="S30" s="21">
        <v>16</v>
      </c>
    </row>
    <row r="31" spans="1:19">
      <c r="A31" s="56">
        <v>2002</v>
      </c>
      <c r="B31" s="177" t="s">
        <v>14</v>
      </c>
      <c r="C31" s="178">
        <v>16</v>
      </c>
      <c r="D31" s="178"/>
      <c r="E31" s="178"/>
      <c r="F31" s="178"/>
      <c r="G31" s="178"/>
      <c r="H31" s="178">
        <v>5</v>
      </c>
      <c r="I31" s="178">
        <v>4</v>
      </c>
      <c r="J31" s="178"/>
      <c r="K31" s="178">
        <v>10</v>
      </c>
      <c r="L31" s="178"/>
      <c r="M31" s="178">
        <v>10</v>
      </c>
      <c r="N31" s="178"/>
      <c r="O31" s="178"/>
      <c r="P31" s="178"/>
      <c r="Q31" s="178"/>
      <c r="R31" s="17">
        <v>45</v>
      </c>
      <c r="S31" s="21">
        <v>15</v>
      </c>
    </row>
    <row r="32" spans="1:19">
      <c r="A32" s="56">
        <v>2003</v>
      </c>
      <c r="B32" s="177" t="s">
        <v>18</v>
      </c>
      <c r="C32" s="178">
        <v>14</v>
      </c>
      <c r="D32" s="178"/>
      <c r="E32" s="178"/>
      <c r="F32" s="178"/>
      <c r="G32" s="178"/>
      <c r="H32" s="178">
        <v>8</v>
      </c>
      <c r="I32" s="178">
        <v>6</v>
      </c>
      <c r="J32" s="178">
        <v>5</v>
      </c>
      <c r="K32" s="178">
        <v>16</v>
      </c>
      <c r="L32" s="178"/>
      <c r="M32" s="178">
        <v>6</v>
      </c>
      <c r="N32" s="178"/>
      <c r="O32" s="178"/>
      <c r="P32" s="178"/>
      <c r="Q32" s="178"/>
      <c r="R32" s="17">
        <v>55</v>
      </c>
      <c r="S32" s="21">
        <v>19</v>
      </c>
    </row>
    <row r="33" spans="1:19">
      <c r="A33" s="56">
        <v>2003</v>
      </c>
      <c r="B33" s="177" t="s">
        <v>16</v>
      </c>
      <c r="C33" s="178">
        <v>13</v>
      </c>
      <c r="D33" s="178"/>
      <c r="E33" s="178"/>
      <c r="F33" s="178"/>
      <c r="G33" s="178"/>
      <c r="H33" s="178">
        <v>4</v>
      </c>
      <c r="I33" s="178">
        <v>7</v>
      </c>
      <c r="J33" s="178"/>
      <c r="K33" s="178">
        <v>12</v>
      </c>
      <c r="L33" s="178"/>
      <c r="M33" s="178">
        <v>10</v>
      </c>
      <c r="N33" s="178"/>
      <c r="O33" s="178"/>
      <c r="P33" s="178"/>
      <c r="Q33" s="178"/>
      <c r="R33" s="17">
        <v>46</v>
      </c>
      <c r="S33" s="21">
        <v>16</v>
      </c>
    </row>
    <row r="34" spans="1:19">
      <c r="A34" s="56">
        <v>2004</v>
      </c>
      <c r="B34" s="177" t="s">
        <v>20</v>
      </c>
      <c r="C34" s="178">
        <v>17</v>
      </c>
      <c r="D34" s="178"/>
      <c r="E34" s="178"/>
      <c r="F34" s="178"/>
      <c r="G34" s="178"/>
      <c r="H34" s="178">
        <v>10</v>
      </c>
      <c r="I34" s="178">
        <v>5</v>
      </c>
      <c r="J34" s="178">
        <v>5</v>
      </c>
      <c r="K34" s="178">
        <v>18</v>
      </c>
      <c r="L34" s="178"/>
      <c r="M34" s="178">
        <v>8</v>
      </c>
      <c r="N34" s="178"/>
      <c r="O34" s="178"/>
      <c r="P34" s="178"/>
      <c r="Q34" s="178"/>
      <c r="R34" s="17">
        <v>63</v>
      </c>
      <c r="S34" s="21">
        <v>21</v>
      </c>
    </row>
    <row r="35" spans="1:19">
      <c r="A35" s="56">
        <v>2004</v>
      </c>
      <c r="B35" s="177" t="s">
        <v>22</v>
      </c>
      <c r="C35" s="178">
        <v>17</v>
      </c>
      <c r="D35" s="178"/>
      <c r="E35" s="178"/>
      <c r="F35" s="178"/>
      <c r="G35" s="178"/>
      <c r="H35" s="178">
        <v>8</v>
      </c>
      <c r="I35" s="178"/>
      <c r="J35" s="178">
        <v>4</v>
      </c>
      <c r="K35" s="178">
        <v>16</v>
      </c>
      <c r="L35" s="178"/>
      <c r="M35" s="178">
        <v>6</v>
      </c>
      <c r="N35" s="178"/>
      <c r="O35" s="178"/>
      <c r="P35" s="178"/>
      <c r="Q35" s="178"/>
      <c r="R35" s="17">
        <v>51</v>
      </c>
      <c r="S35" s="21">
        <v>17</v>
      </c>
    </row>
    <row r="36" spans="1:19">
      <c r="A36" s="56">
        <v>2005</v>
      </c>
      <c r="B36" s="177" t="s">
        <v>66</v>
      </c>
      <c r="C36" s="178">
        <v>17</v>
      </c>
      <c r="D36" s="178"/>
      <c r="E36" s="178"/>
      <c r="F36" s="178"/>
      <c r="G36" s="178"/>
      <c r="H36" s="178">
        <v>9</v>
      </c>
      <c r="I36" s="178">
        <v>5</v>
      </c>
      <c r="J36" s="178">
        <v>7</v>
      </c>
      <c r="K36" s="178">
        <v>14</v>
      </c>
      <c r="L36" s="178">
        <v>5</v>
      </c>
      <c r="M36" s="178"/>
      <c r="N36" s="178"/>
      <c r="O36" s="178"/>
      <c r="P36" s="178"/>
      <c r="Q36" s="178"/>
      <c r="R36" s="17">
        <v>57</v>
      </c>
      <c r="S36" s="21">
        <v>19</v>
      </c>
    </row>
    <row r="37" spans="1:19">
      <c r="A37" s="56">
        <v>2005</v>
      </c>
      <c r="B37" s="177" t="s">
        <v>67</v>
      </c>
      <c r="C37" s="178"/>
      <c r="D37" s="178"/>
      <c r="E37" s="178"/>
      <c r="F37" s="178">
        <v>14</v>
      </c>
      <c r="G37" s="178"/>
      <c r="H37" s="178"/>
      <c r="I37" s="178"/>
      <c r="J37" s="178"/>
      <c r="K37" s="178"/>
      <c r="L37" s="178"/>
      <c r="M37" s="178"/>
      <c r="N37" s="178"/>
      <c r="O37" s="178">
        <v>8</v>
      </c>
      <c r="P37" s="178">
        <v>4</v>
      </c>
      <c r="Q37" s="178">
        <v>4</v>
      </c>
      <c r="R37" s="17">
        <v>30</v>
      </c>
      <c r="S37" s="21">
        <v>10</v>
      </c>
    </row>
    <row r="38" spans="1:19">
      <c r="A38" s="56">
        <v>2005</v>
      </c>
      <c r="B38" s="177" t="s">
        <v>67</v>
      </c>
      <c r="C38" s="178">
        <v>18</v>
      </c>
      <c r="D38" s="178"/>
      <c r="E38" s="178"/>
      <c r="F38" s="178"/>
      <c r="G38" s="178"/>
      <c r="H38" s="178">
        <v>10</v>
      </c>
      <c r="I38" s="178"/>
      <c r="J38" s="178">
        <v>8</v>
      </c>
      <c r="K38" s="178">
        <v>16</v>
      </c>
      <c r="L38" s="178">
        <v>6</v>
      </c>
      <c r="M38" s="178"/>
      <c r="N38" s="178"/>
      <c r="O38" s="178"/>
      <c r="P38" s="178"/>
      <c r="Q38" s="178"/>
      <c r="R38" s="17">
        <v>58</v>
      </c>
      <c r="S38" s="21">
        <v>20</v>
      </c>
    </row>
    <row r="39" spans="1:19">
      <c r="A39" s="56">
        <v>2006</v>
      </c>
      <c r="B39" s="177" t="s">
        <v>68</v>
      </c>
      <c r="C39" s="178">
        <v>16</v>
      </c>
      <c r="D39" s="178">
        <v>11</v>
      </c>
      <c r="E39" s="178"/>
      <c r="F39" s="178">
        <v>15</v>
      </c>
      <c r="G39" s="178"/>
      <c r="H39" s="178">
        <v>9</v>
      </c>
      <c r="I39" s="178"/>
      <c r="J39" s="178">
        <v>5</v>
      </c>
      <c r="K39" s="178">
        <v>12</v>
      </c>
      <c r="L39" s="178">
        <v>5</v>
      </c>
      <c r="M39" s="178"/>
      <c r="N39" s="178"/>
      <c r="O39" s="178"/>
      <c r="P39" s="178"/>
      <c r="Q39" s="178"/>
      <c r="R39" s="17">
        <v>73</v>
      </c>
      <c r="S39" s="21">
        <v>25</v>
      </c>
    </row>
    <row r="40" spans="1:19">
      <c r="A40" s="56">
        <v>2006</v>
      </c>
      <c r="B40" s="177" t="s">
        <v>69</v>
      </c>
      <c r="C40" s="178">
        <v>18</v>
      </c>
      <c r="D40" s="178"/>
      <c r="E40" s="178"/>
      <c r="F40" s="178">
        <v>18</v>
      </c>
      <c r="G40" s="178"/>
      <c r="H40" s="178">
        <v>5</v>
      </c>
      <c r="I40" s="178"/>
      <c r="J40" s="178">
        <v>4</v>
      </c>
      <c r="K40" s="178">
        <v>12</v>
      </c>
      <c r="L40" s="178">
        <v>4</v>
      </c>
      <c r="M40" s="178"/>
      <c r="N40" s="178"/>
      <c r="O40" s="178"/>
      <c r="P40" s="178"/>
      <c r="Q40" s="178"/>
      <c r="R40" s="17">
        <v>61</v>
      </c>
      <c r="S40" s="21">
        <v>21</v>
      </c>
    </row>
    <row r="41" spans="1:19">
      <c r="A41" s="56">
        <v>2007</v>
      </c>
      <c r="B41" s="177" t="s">
        <v>74</v>
      </c>
      <c r="C41" s="178">
        <v>17</v>
      </c>
      <c r="D41" s="178">
        <v>12</v>
      </c>
      <c r="E41" s="178"/>
      <c r="F41" s="178">
        <v>12</v>
      </c>
      <c r="G41" s="178"/>
      <c r="H41" s="178">
        <v>6</v>
      </c>
      <c r="I41" s="178"/>
      <c r="J41" s="178">
        <v>4</v>
      </c>
      <c r="K41" s="178">
        <v>8</v>
      </c>
      <c r="L41" s="178">
        <v>4</v>
      </c>
      <c r="M41" s="178"/>
      <c r="N41" s="178"/>
      <c r="O41" s="178"/>
      <c r="P41" s="178"/>
      <c r="Q41" s="178"/>
      <c r="R41" s="17">
        <v>63</v>
      </c>
      <c r="S41" s="21">
        <v>21</v>
      </c>
    </row>
    <row r="42" spans="1:19">
      <c r="A42" s="56">
        <v>2007</v>
      </c>
      <c r="B42" s="177" t="s">
        <v>331</v>
      </c>
      <c r="C42" s="178">
        <v>18</v>
      </c>
      <c r="D42" s="178">
        <v>12</v>
      </c>
      <c r="E42" s="178"/>
      <c r="F42" s="178">
        <v>12</v>
      </c>
      <c r="G42" s="178"/>
      <c r="H42" s="178">
        <v>4</v>
      </c>
      <c r="I42" s="178"/>
      <c r="J42" s="178">
        <v>4</v>
      </c>
      <c r="K42" s="178">
        <v>8</v>
      </c>
      <c r="L42" s="178">
        <v>4</v>
      </c>
      <c r="M42" s="178"/>
      <c r="N42" s="178"/>
      <c r="O42" s="178"/>
      <c r="P42" s="178"/>
      <c r="Q42" s="178"/>
      <c r="R42" s="17">
        <v>62</v>
      </c>
      <c r="S42" s="21">
        <v>21</v>
      </c>
    </row>
    <row r="43" spans="1:19">
      <c r="A43" s="56">
        <v>2008</v>
      </c>
      <c r="B43" s="177" t="s">
        <v>486</v>
      </c>
      <c r="C43" s="178">
        <v>18</v>
      </c>
      <c r="D43" s="178">
        <v>12</v>
      </c>
      <c r="E43" s="178"/>
      <c r="F43" s="178"/>
      <c r="G43" s="178"/>
      <c r="H43" s="178">
        <v>7</v>
      </c>
      <c r="I43" s="178"/>
      <c r="J43" s="178">
        <v>7</v>
      </c>
      <c r="K43" s="178">
        <v>10</v>
      </c>
      <c r="L43" s="178">
        <v>5</v>
      </c>
      <c r="M43" s="178"/>
      <c r="N43" s="178"/>
      <c r="O43" s="178"/>
      <c r="P43" s="178"/>
      <c r="Q43" s="178"/>
      <c r="R43" s="17">
        <f t="shared" ref="R43:R49" si="0">SUM(C43:Q43)</f>
        <v>59</v>
      </c>
      <c r="S43" s="21">
        <f t="shared" ref="S43:S50" si="1">ROUNDUP(R43/3,0)</f>
        <v>20</v>
      </c>
    </row>
    <row r="44" spans="1:19">
      <c r="A44" s="56">
        <v>2008</v>
      </c>
      <c r="B44" s="177" t="s">
        <v>394</v>
      </c>
      <c r="C44" s="178">
        <v>18</v>
      </c>
      <c r="D44" s="178">
        <v>12</v>
      </c>
      <c r="E44" s="178"/>
      <c r="F44" s="178"/>
      <c r="G44" s="178"/>
      <c r="H44" s="178">
        <v>7</v>
      </c>
      <c r="I44" s="178"/>
      <c r="J44" s="178">
        <v>8</v>
      </c>
      <c r="K44" s="178">
        <v>10</v>
      </c>
      <c r="L44" s="178">
        <v>3</v>
      </c>
      <c r="M44" s="178"/>
      <c r="N44" s="178"/>
      <c r="O44" s="178"/>
      <c r="P44" s="178"/>
      <c r="Q44" s="178">
        <v>4</v>
      </c>
      <c r="R44" s="17">
        <f t="shared" si="0"/>
        <v>62</v>
      </c>
      <c r="S44" s="21">
        <f t="shared" si="1"/>
        <v>21</v>
      </c>
    </row>
    <row r="45" spans="1:19">
      <c r="A45" s="56">
        <v>2009</v>
      </c>
      <c r="B45" s="177" t="s">
        <v>513</v>
      </c>
      <c r="C45" s="178">
        <v>16</v>
      </c>
      <c r="D45" s="178">
        <v>8</v>
      </c>
      <c r="E45" s="178"/>
      <c r="F45" s="178"/>
      <c r="G45" s="178"/>
      <c r="H45" s="178">
        <v>6</v>
      </c>
      <c r="I45" s="178"/>
      <c r="J45" s="178">
        <v>10</v>
      </c>
      <c r="K45" s="178">
        <v>10</v>
      </c>
      <c r="L45" s="178">
        <v>4</v>
      </c>
      <c r="M45" s="178"/>
      <c r="N45" s="178"/>
      <c r="O45" s="178"/>
      <c r="P45" s="178"/>
      <c r="Q45" s="178">
        <v>5</v>
      </c>
      <c r="R45" s="17">
        <f t="shared" si="0"/>
        <v>59</v>
      </c>
      <c r="S45" s="21">
        <f t="shared" si="1"/>
        <v>20</v>
      </c>
    </row>
    <row r="46" spans="1:19">
      <c r="A46" s="56">
        <v>2009</v>
      </c>
      <c r="B46" s="177" t="s">
        <v>515</v>
      </c>
      <c r="C46" s="178">
        <v>18</v>
      </c>
      <c r="D46" s="178">
        <v>8</v>
      </c>
      <c r="E46" s="178"/>
      <c r="F46" s="178"/>
      <c r="G46" s="178"/>
      <c r="H46" s="178">
        <v>8</v>
      </c>
      <c r="I46" s="178"/>
      <c r="J46" s="178">
        <v>7</v>
      </c>
      <c r="K46" s="178">
        <v>8</v>
      </c>
      <c r="L46" s="178"/>
      <c r="M46" s="178">
        <v>4</v>
      </c>
      <c r="N46" s="178"/>
      <c r="O46" s="178"/>
      <c r="P46" s="178"/>
      <c r="Q46" s="178">
        <v>5</v>
      </c>
      <c r="R46" s="17">
        <f t="shared" si="0"/>
        <v>58</v>
      </c>
      <c r="S46" s="21">
        <f t="shared" si="1"/>
        <v>20</v>
      </c>
    </row>
    <row r="47" spans="1:19">
      <c r="A47" s="56">
        <v>2010</v>
      </c>
      <c r="B47" s="177" t="s">
        <v>533</v>
      </c>
      <c r="C47" s="178">
        <v>18</v>
      </c>
      <c r="D47" s="178">
        <v>12</v>
      </c>
      <c r="E47" s="178"/>
      <c r="F47" s="178"/>
      <c r="G47" s="178"/>
      <c r="H47" s="178">
        <v>7</v>
      </c>
      <c r="I47" s="178"/>
      <c r="J47" s="178">
        <v>7</v>
      </c>
      <c r="K47" s="178">
        <v>12</v>
      </c>
      <c r="L47" s="178"/>
      <c r="M47" s="178">
        <v>4</v>
      </c>
      <c r="N47" s="178"/>
      <c r="O47" s="178"/>
      <c r="P47" s="178"/>
      <c r="Q47" s="178">
        <v>5</v>
      </c>
      <c r="R47" s="17">
        <f t="shared" si="0"/>
        <v>65</v>
      </c>
      <c r="S47" s="21">
        <f t="shared" si="1"/>
        <v>22</v>
      </c>
    </row>
    <row r="48" spans="1:19">
      <c r="A48" s="56">
        <v>2010</v>
      </c>
      <c r="B48" s="177" t="s">
        <v>534</v>
      </c>
      <c r="C48" s="178">
        <v>18</v>
      </c>
      <c r="D48" s="178">
        <v>11</v>
      </c>
      <c r="E48" s="178"/>
      <c r="F48" s="178"/>
      <c r="G48" s="178"/>
      <c r="H48" s="178">
        <v>6</v>
      </c>
      <c r="I48" s="178"/>
      <c r="J48" s="178">
        <v>6</v>
      </c>
      <c r="K48" s="178">
        <v>8</v>
      </c>
      <c r="L48" s="178"/>
      <c r="M48" s="178">
        <v>5</v>
      </c>
      <c r="N48" s="178"/>
      <c r="O48" s="178"/>
      <c r="P48" s="178"/>
      <c r="Q48" s="178">
        <v>5</v>
      </c>
      <c r="R48" s="17">
        <f t="shared" si="0"/>
        <v>59</v>
      </c>
      <c r="S48" s="21">
        <f t="shared" si="1"/>
        <v>20</v>
      </c>
    </row>
    <row r="49" spans="1:19">
      <c r="A49" s="56">
        <v>2011</v>
      </c>
      <c r="B49" s="177" t="s">
        <v>549</v>
      </c>
      <c r="C49" s="178">
        <v>19</v>
      </c>
      <c r="D49" s="178">
        <v>11</v>
      </c>
      <c r="E49" s="178"/>
      <c r="F49" s="178"/>
      <c r="G49" s="178"/>
      <c r="H49" s="178">
        <v>7</v>
      </c>
      <c r="I49" s="178"/>
      <c r="J49" s="178">
        <v>12</v>
      </c>
      <c r="K49" s="178">
        <v>14</v>
      </c>
      <c r="L49" s="178"/>
      <c r="M49" s="178">
        <v>7</v>
      </c>
      <c r="N49" s="178"/>
      <c r="O49" s="178"/>
      <c r="P49" s="178"/>
      <c r="Q49" s="178">
        <v>4</v>
      </c>
      <c r="R49" s="17">
        <f t="shared" si="0"/>
        <v>74</v>
      </c>
      <c r="S49" s="21">
        <f t="shared" si="1"/>
        <v>25</v>
      </c>
    </row>
    <row r="50" spans="1:19">
      <c r="A50" s="56">
        <v>2011</v>
      </c>
      <c r="B50" s="177" t="s">
        <v>349</v>
      </c>
      <c r="C50" s="178">
        <v>19</v>
      </c>
      <c r="D50" s="178">
        <v>11</v>
      </c>
      <c r="E50" s="178"/>
      <c r="F50" s="178"/>
      <c r="G50" s="178"/>
      <c r="H50" s="178">
        <v>6</v>
      </c>
      <c r="I50" s="178"/>
      <c r="J50" s="178">
        <v>6</v>
      </c>
      <c r="K50" s="178">
        <v>14</v>
      </c>
      <c r="L50" s="178"/>
      <c r="M50" s="178">
        <v>7</v>
      </c>
      <c r="N50" s="178"/>
      <c r="O50" s="178"/>
      <c r="P50" s="178"/>
      <c r="Q50" s="178">
        <v>4</v>
      </c>
      <c r="R50" s="17">
        <f t="shared" ref="R50:R57" si="2">SUM(C50:Q50)</f>
        <v>67</v>
      </c>
      <c r="S50" s="21">
        <f t="shared" si="1"/>
        <v>23</v>
      </c>
    </row>
    <row r="51" spans="1:19">
      <c r="A51" s="56">
        <v>2012</v>
      </c>
      <c r="B51" s="177" t="s">
        <v>83</v>
      </c>
      <c r="C51" s="178">
        <v>18</v>
      </c>
      <c r="D51" s="178">
        <v>11</v>
      </c>
      <c r="E51" s="178"/>
      <c r="F51" s="178"/>
      <c r="G51" s="178"/>
      <c r="H51" s="178">
        <v>4</v>
      </c>
      <c r="I51" s="178"/>
      <c r="J51" s="178">
        <v>8</v>
      </c>
      <c r="K51" s="178">
        <v>14</v>
      </c>
      <c r="L51" s="178"/>
      <c r="M51" s="178">
        <v>4</v>
      </c>
      <c r="N51" s="178"/>
      <c r="O51" s="178"/>
      <c r="P51" s="178"/>
      <c r="Q51" s="178">
        <v>5</v>
      </c>
      <c r="R51" s="17">
        <f t="shared" si="2"/>
        <v>64</v>
      </c>
      <c r="S51" s="21">
        <f t="shared" ref="S51:S57" si="3">ROUNDUP(R51/3,0)</f>
        <v>22</v>
      </c>
    </row>
    <row r="52" spans="1:19">
      <c r="A52" s="56">
        <v>2012</v>
      </c>
      <c r="B52" s="177" t="s">
        <v>331</v>
      </c>
      <c r="C52" s="178">
        <v>17</v>
      </c>
      <c r="D52" s="178">
        <v>10</v>
      </c>
      <c r="E52" s="178"/>
      <c r="F52" s="178"/>
      <c r="G52" s="178"/>
      <c r="H52" s="178">
        <v>4</v>
      </c>
      <c r="I52" s="178"/>
      <c r="J52" s="178">
        <v>6</v>
      </c>
      <c r="K52" s="178">
        <v>14</v>
      </c>
      <c r="L52" s="178"/>
      <c r="M52" s="178">
        <v>4</v>
      </c>
      <c r="N52" s="178"/>
      <c r="O52" s="178"/>
      <c r="P52" s="178"/>
      <c r="Q52" s="178">
        <v>4</v>
      </c>
      <c r="R52" s="17">
        <f t="shared" si="2"/>
        <v>59</v>
      </c>
      <c r="S52" s="21">
        <f t="shared" si="3"/>
        <v>20</v>
      </c>
    </row>
    <row r="53" spans="1:19">
      <c r="A53" s="56">
        <v>2013</v>
      </c>
      <c r="B53" s="177" t="s">
        <v>590</v>
      </c>
      <c r="C53" s="178">
        <v>18</v>
      </c>
      <c r="D53" s="178">
        <v>11</v>
      </c>
      <c r="E53" s="178"/>
      <c r="F53" s="178"/>
      <c r="G53" s="178"/>
      <c r="H53" s="178">
        <v>6</v>
      </c>
      <c r="I53" s="178"/>
      <c r="J53" s="178">
        <v>5</v>
      </c>
      <c r="K53" s="178">
        <v>10</v>
      </c>
      <c r="L53" s="178"/>
      <c r="M53" s="178">
        <v>6</v>
      </c>
      <c r="N53" s="178"/>
      <c r="O53" s="178"/>
      <c r="P53" s="178"/>
      <c r="Q53" s="178">
        <v>5</v>
      </c>
      <c r="R53" s="17">
        <f t="shared" si="2"/>
        <v>61</v>
      </c>
      <c r="S53" s="21">
        <f t="shared" si="3"/>
        <v>21</v>
      </c>
    </row>
    <row r="54" spans="1:19">
      <c r="A54" s="56">
        <v>2013</v>
      </c>
      <c r="B54" s="177" t="s">
        <v>607</v>
      </c>
      <c r="C54" s="178"/>
      <c r="D54" s="178"/>
      <c r="E54" s="178"/>
      <c r="F54" s="178"/>
      <c r="G54" s="178"/>
      <c r="H54" s="178">
        <v>8</v>
      </c>
      <c r="I54" s="178">
        <v>6</v>
      </c>
      <c r="J54" s="178">
        <v>8</v>
      </c>
      <c r="K54" s="178"/>
      <c r="L54" s="178"/>
      <c r="M54" s="178">
        <v>4</v>
      </c>
      <c r="N54" s="178"/>
      <c r="O54" s="178"/>
      <c r="P54" s="178"/>
      <c r="Q54" s="178"/>
      <c r="R54" s="17">
        <f t="shared" si="2"/>
        <v>26</v>
      </c>
      <c r="S54" s="21">
        <f t="shared" si="3"/>
        <v>9</v>
      </c>
    </row>
    <row r="55" spans="1:19">
      <c r="A55" s="56">
        <v>2014</v>
      </c>
      <c r="B55" s="177" t="s">
        <v>615</v>
      </c>
      <c r="C55" s="178"/>
      <c r="D55" s="178">
        <v>8</v>
      </c>
      <c r="E55" s="178">
        <v>9</v>
      </c>
      <c r="F55" s="178"/>
      <c r="G55" s="178"/>
      <c r="H55" s="178">
        <v>4</v>
      </c>
      <c r="I55" s="178"/>
      <c r="J55" s="178">
        <v>8</v>
      </c>
      <c r="K55" s="178">
        <v>10</v>
      </c>
      <c r="L55" s="178"/>
      <c r="M55" s="178">
        <v>4</v>
      </c>
      <c r="N55" s="178"/>
      <c r="O55" s="178"/>
      <c r="P55" s="178"/>
      <c r="Q55" s="178">
        <v>4</v>
      </c>
      <c r="R55" s="17">
        <f t="shared" si="2"/>
        <v>47</v>
      </c>
      <c r="S55" s="21">
        <f t="shared" si="3"/>
        <v>16</v>
      </c>
    </row>
    <row r="56" spans="1:19">
      <c r="A56" s="56">
        <v>2014</v>
      </c>
      <c r="B56" s="177" t="s">
        <v>636</v>
      </c>
      <c r="C56" s="178"/>
      <c r="D56" s="178"/>
      <c r="E56" s="178"/>
      <c r="F56" s="178"/>
      <c r="G56" s="178"/>
      <c r="H56" s="178">
        <v>8</v>
      </c>
      <c r="I56" s="178">
        <v>9</v>
      </c>
      <c r="J56" s="178">
        <v>8</v>
      </c>
      <c r="K56" s="178"/>
      <c r="L56" s="178"/>
      <c r="M56" s="178"/>
      <c r="N56" s="178"/>
      <c r="O56" s="178"/>
      <c r="P56" s="178"/>
      <c r="Q56" s="178"/>
      <c r="R56" s="17">
        <f t="shared" si="2"/>
        <v>25</v>
      </c>
      <c r="S56" s="21">
        <f t="shared" si="3"/>
        <v>9</v>
      </c>
    </row>
    <row r="57" spans="1:19">
      <c r="A57" s="56">
        <v>2014</v>
      </c>
      <c r="B57" s="177" t="s">
        <v>637</v>
      </c>
      <c r="C57" s="178"/>
      <c r="D57" s="178">
        <v>7</v>
      </c>
      <c r="E57" s="178">
        <v>9</v>
      </c>
      <c r="F57" s="178"/>
      <c r="G57" s="178"/>
      <c r="H57" s="178">
        <v>4</v>
      </c>
      <c r="I57" s="178"/>
      <c r="J57" s="178">
        <v>8</v>
      </c>
      <c r="K57" s="178">
        <v>8</v>
      </c>
      <c r="L57" s="178"/>
      <c r="M57" s="178">
        <v>4</v>
      </c>
      <c r="N57" s="178"/>
      <c r="O57" s="178"/>
      <c r="P57" s="178"/>
      <c r="Q57" s="178">
        <v>4</v>
      </c>
      <c r="R57" s="17">
        <f t="shared" si="2"/>
        <v>44</v>
      </c>
      <c r="S57" s="21">
        <f t="shared" si="3"/>
        <v>15</v>
      </c>
    </row>
    <row r="58" spans="1:19">
      <c r="A58" s="56">
        <v>2015</v>
      </c>
      <c r="B58" s="177" t="s">
        <v>663</v>
      </c>
      <c r="C58" s="178"/>
      <c r="D58" s="178"/>
      <c r="E58" s="178"/>
      <c r="F58" s="178"/>
      <c r="G58" s="178"/>
      <c r="H58" s="178">
        <v>9</v>
      </c>
      <c r="I58" s="178">
        <v>10</v>
      </c>
      <c r="J58" s="178">
        <v>8</v>
      </c>
      <c r="K58" s="178"/>
      <c r="L58" s="178"/>
      <c r="M58" s="178">
        <v>4</v>
      </c>
      <c r="N58" s="178"/>
      <c r="O58" s="178"/>
      <c r="P58" s="178"/>
      <c r="Q58" s="178"/>
      <c r="R58" s="17">
        <f t="shared" ref="R58:R65" si="4">SUM(C58:Q58)</f>
        <v>31</v>
      </c>
      <c r="S58" s="21">
        <f t="shared" ref="S58:S65" si="5">ROUNDUP(R58/3,0)</f>
        <v>11</v>
      </c>
    </row>
    <row r="59" spans="1:19">
      <c r="A59" s="56">
        <v>2015</v>
      </c>
      <c r="B59" s="177" t="s">
        <v>664</v>
      </c>
      <c r="C59" s="178"/>
      <c r="D59" s="178">
        <v>13</v>
      </c>
      <c r="E59" s="178">
        <v>10</v>
      </c>
      <c r="F59" s="178"/>
      <c r="G59" s="178"/>
      <c r="H59" s="178">
        <v>4</v>
      </c>
      <c r="I59" s="178"/>
      <c r="J59" s="178">
        <v>9</v>
      </c>
      <c r="K59" s="178">
        <v>12</v>
      </c>
      <c r="L59" s="178"/>
      <c r="M59" s="178"/>
      <c r="N59" s="178"/>
      <c r="O59" s="178"/>
      <c r="P59" s="178"/>
      <c r="Q59" s="178">
        <v>4</v>
      </c>
      <c r="R59" s="17">
        <f t="shared" si="4"/>
        <v>52</v>
      </c>
      <c r="S59" s="21">
        <f t="shared" si="5"/>
        <v>18</v>
      </c>
    </row>
    <row r="60" spans="1:19">
      <c r="A60" s="56">
        <v>2015</v>
      </c>
      <c r="B60" s="177" t="s">
        <v>645</v>
      </c>
      <c r="C60" s="178"/>
      <c r="D60" s="178">
        <v>13</v>
      </c>
      <c r="E60" s="178">
        <v>9</v>
      </c>
      <c r="F60" s="178"/>
      <c r="G60" s="178"/>
      <c r="H60" s="178">
        <v>5</v>
      </c>
      <c r="I60" s="178"/>
      <c r="J60" s="178">
        <v>7</v>
      </c>
      <c r="K60" s="178">
        <v>10</v>
      </c>
      <c r="L60" s="178"/>
      <c r="M60" s="178"/>
      <c r="N60" s="178"/>
      <c r="O60" s="178"/>
      <c r="P60" s="178"/>
      <c r="Q60" s="178">
        <v>4</v>
      </c>
      <c r="R60" s="17">
        <f t="shared" si="4"/>
        <v>48</v>
      </c>
      <c r="S60" s="21">
        <f t="shared" si="5"/>
        <v>16</v>
      </c>
    </row>
    <row r="61" spans="1:19">
      <c r="A61" s="56">
        <v>2016</v>
      </c>
      <c r="B61" s="177" t="s">
        <v>690</v>
      </c>
      <c r="C61" s="178"/>
      <c r="D61" s="178">
        <v>14</v>
      </c>
      <c r="E61" s="178">
        <v>10</v>
      </c>
      <c r="F61" s="178"/>
      <c r="G61" s="178">
        <v>14</v>
      </c>
      <c r="H61" s="178">
        <v>8</v>
      </c>
      <c r="I61" s="178"/>
      <c r="J61" s="178">
        <v>10</v>
      </c>
      <c r="K61" s="178">
        <v>14</v>
      </c>
      <c r="L61" s="178"/>
      <c r="M61" s="178"/>
      <c r="N61" s="178"/>
      <c r="O61" s="178"/>
      <c r="P61" s="178"/>
      <c r="Q61" s="178"/>
      <c r="R61" s="17">
        <f t="shared" si="4"/>
        <v>70</v>
      </c>
      <c r="S61" s="21">
        <f t="shared" si="5"/>
        <v>24</v>
      </c>
    </row>
    <row r="62" spans="1:19">
      <c r="A62" s="56">
        <v>2016</v>
      </c>
      <c r="B62" s="177" t="s">
        <v>693</v>
      </c>
      <c r="C62" s="178"/>
      <c r="D62" s="178">
        <v>15</v>
      </c>
      <c r="E62" s="178">
        <v>10</v>
      </c>
      <c r="F62" s="178"/>
      <c r="G62" s="178">
        <v>13</v>
      </c>
      <c r="H62" s="178">
        <v>4</v>
      </c>
      <c r="I62" s="178"/>
      <c r="J62" s="178">
        <v>7</v>
      </c>
      <c r="K62" s="178">
        <v>12</v>
      </c>
      <c r="L62" s="178"/>
      <c r="M62" s="178"/>
      <c r="N62" s="178"/>
      <c r="O62" s="178"/>
      <c r="P62" s="178"/>
      <c r="Q62" s="178"/>
      <c r="R62" s="17">
        <f t="shared" si="4"/>
        <v>61</v>
      </c>
      <c r="S62" s="21">
        <f t="shared" si="5"/>
        <v>21</v>
      </c>
    </row>
    <row r="63" spans="1:19">
      <c r="A63" s="56">
        <v>2017</v>
      </c>
      <c r="B63" s="177" t="s">
        <v>708</v>
      </c>
      <c r="C63" s="178"/>
      <c r="D63" s="178">
        <v>16</v>
      </c>
      <c r="E63" s="178">
        <v>16</v>
      </c>
      <c r="F63" s="178"/>
      <c r="G63" s="178">
        <v>14</v>
      </c>
      <c r="H63" s="178">
        <v>4</v>
      </c>
      <c r="I63" s="178"/>
      <c r="J63" s="178">
        <v>8</v>
      </c>
      <c r="K63" s="178">
        <v>12</v>
      </c>
      <c r="L63" s="178"/>
      <c r="M63" s="178"/>
      <c r="N63" s="178"/>
      <c r="O63" s="178"/>
      <c r="P63" s="178"/>
      <c r="Q63" s="178"/>
      <c r="R63" s="17">
        <f t="shared" si="4"/>
        <v>70</v>
      </c>
      <c r="S63" s="21">
        <f t="shared" si="5"/>
        <v>24</v>
      </c>
    </row>
    <row r="64" spans="1:19">
      <c r="A64" s="56">
        <v>2017</v>
      </c>
      <c r="B64" s="177" t="s">
        <v>727</v>
      </c>
      <c r="C64" s="178"/>
      <c r="D64" s="178"/>
      <c r="E64" s="178"/>
      <c r="F64" s="178"/>
      <c r="G64" s="178"/>
      <c r="H64" s="178">
        <v>11</v>
      </c>
      <c r="I64" s="178">
        <v>7</v>
      </c>
      <c r="J64" s="178">
        <v>7</v>
      </c>
      <c r="K64" s="178"/>
      <c r="L64" s="178"/>
      <c r="M64" s="178"/>
      <c r="N64" s="178"/>
      <c r="O64" s="178"/>
      <c r="P64" s="178"/>
      <c r="Q64" s="178"/>
      <c r="R64" s="17">
        <f t="shared" si="4"/>
        <v>25</v>
      </c>
      <c r="S64" s="21">
        <f t="shared" si="5"/>
        <v>9</v>
      </c>
    </row>
    <row r="65" spans="1:19">
      <c r="A65" s="56">
        <v>2017</v>
      </c>
      <c r="B65" s="177" t="s">
        <v>709</v>
      </c>
      <c r="C65" s="178"/>
      <c r="D65" s="178">
        <v>14</v>
      </c>
      <c r="E65" s="178">
        <v>11</v>
      </c>
      <c r="F65" s="178"/>
      <c r="G65" s="178">
        <v>14</v>
      </c>
      <c r="H65" s="178">
        <v>5</v>
      </c>
      <c r="I65" s="178"/>
      <c r="J65" s="178">
        <v>9</v>
      </c>
      <c r="K65" s="178">
        <v>10</v>
      </c>
      <c r="L65" s="178"/>
      <c r="M65" s="178"/>
      <c r="N65" s="178"/>
      <c r="O65" s="178"/>
      <c r="P65" s="178"/>
      <c r="Q65" s="178"/>
      <c r="R65" s="17">
        <f t="shared" si="4"/>
        <v>63</v>
      </c>
      <c r="S65" s="21">
        <f t="shared" si="5"/>
        <v>21</v>
      </c>
    </row>
    <row r="66" spans="1:19">
      <c r="A66" s="56">
        <v>2018</v>
      </c>
      <c r="B66" s="177" t="s">
        <v>739</v>
      </c>
      <c r="C66" s="178"/>
      <c r="D66" s="178">
        <v>10</v>
      </c>
      <c r="E66" s="178">
        <v>14</v>
      </c>
      <c r="F66" s="178"/>
      <c r="G66" s="178">
        <v>16</v>
      </c>
      <c r="H66" s="178">
        <v>4</v>
      </c>
      <c r="I66" s="178"/>
      <c r="J66" s="178">
        <v>6</v>
      </c>
      <c r="K66" s="178">
        <v>10</v>
      </c>
      <c r="L66" s="178"/>
      <c r="M66" s="178"/>
      <c r="N66" s="178"/>
      <c r="O66" s="178"/>
      <c r="P66" s="178"/>
      <c r="Q66" s="178"/>
      <c r="R66" s="17">
        <f>SUM(C66:Q66)</f>
        <v>60</v>
      </c>
      <c r="S66" s="21">
        <f>ROUNDUP(R66/3,0)</f>
        <v>20</v>
      </c>
    </row>
    <row r="67" spans="1:19">
      <c r="A67" s="56">
        <v>2019</v>
      </c>
      <c r="B67" s="177" t="s">
        <v>758</v>
      </c>
      <c r="C67" s="178"/>
      <c r="D67" s="178">
        <v>8</v>
      </c>
      <c r="E67" s="178">
        <v>16</v>
      </c>
      <c r="F67" s="178"/>
      <c r="G67" s="178">
        <v>17</v>
      </c>
      <c r="H67" s="178">
        <v>4</v>
      </c>
      <c r="I67" s="178"/>
      <c r="J67" s="178">
        <v>9</v>
      </c>
      <c r="K67" s="178">
        <v>12</v>
      </c>
      <c r="L67" s="178"/>
      <c r="M67" s="178"/>
      <c r="N67" s="178"/>
      <c r="O67" s="178"/>
      <c r="P67" s="178"/>
      <c r="Q67" s="178"/>
      <c r="R67" s="17">
        <f>SUM(C67:Q67)</f>
        <v>66</v>
      </c>
      <c r="S67" s="21">
        <f>ROUNDUP(R67/3,0)</f>
        <v>22</v>
      </c>
    </row>
    <row r="68" spans="1:19">
      <c r="A68" s="56">
        <v>2019</v>
      </c>
      <c r="B68" s="177" t="s">
        <v>780</v>
      </c>
      <c r="C68" s="178"/>
      <c r="D68" s="178">
        <v>10</v>
      </c>
      <c r="E68" s="178">
        <v>16</v>
      </c>
      <c r="F68" s="178"/>
      <c r="G68" s="178">
        <v>18</v>
      </c>
      <c r="H68" s="178">
        <v>6</v>
      </c>
      <c r="I68" s="178"/>
      <c r="J68" s="178">
        <v>6</v>
      </c>
      <c r="K68" s="178">
        <v>8</v>
      </c>
      <c r="L68" s="178"/>
      <c r="M68" s="178"/>
      <c r="N68" s="178"/>
      <c r="O68" s="178"/>
      <c r="P68" s="178"/>
      <c r="Q68" s="178"/>
      <c r="R68" s="17">
        <f>SUM(C68:Q68)</f>
        <v>64</v>
      </c>
      <c r="S68" s="21">
        <f>ROUNDUP(R68/3,0)</f>
        <v>22</v>
      </c>
    </row>
    <row r="69" spans="1:19">
      <c r="A69" s="56">
        <v>2019</v>
      </c>
      <c r="B69" s="177" t="s">
        <v>781</v>
      </c>
      <c r="C69" s="178"/>
      <c r="D69" s="178"/>
      <c r="E69" s="178"/>
      <c r="F69" s="178"/>
      <c r="G69" s="178"/>
      <c r="H69" s="178">
        <v>7</v>
      </c>
      <c r="I69" s="178">
        <v>6</v>
      </c>
      <c r="J69" s="178">
        <v>8</v>
      </c>
      <c r="K69" s="178"/>
      <c r="L69" s="178"/>
      <c r="M69" s="178"/>
      <c r="N69" s="178"/>
      <c r="O69" s="178"/>
      <c r="P69" s="178"/>
      <c r="Q69" s="178"/>
      <c r="R69" s="17">
        <f>SUM(C69:Q69)</f>
        <v>21</v>
      </c>
      <c r="S69" s="21">
        <f>ROUNDUP(R69/3,0)</f>
        <v>7</v>
      </c>
    </row>
    <row r="70" spans="1:19">
      <c r="A70" s="56">
        <v>2019</v>
      </c>
      <c r="B70" s="177" t="s">
        <v>782</v>
      </c>
      <c r="C70" s="178"/>
      <c r="D70" s="178"/>
      <c r="E70" s="178"/>
      <c r="F70" s="178"/>
      <c r="G70" s="178"/>
      <c r="H70" s="178">
        <v>7</v>
      </c>
      <c r="I70" s="178">
        <v>7</v>
      </c>
      <c r="J70" s="178">
        <v>4</v>
      </c>
      <c r="K70" s="178"/>
      <c r="L70" s="178"/>
      <c r="M70" s="178"/>
      <c r="N70" s="178"/>
      <c r="O70" s="178"/>
      <c r="P70" s="178">
        <v>4</v>
      </c>
      <c r="Q70" s="178"/>
      <c r="R70" s="17">
        <f>SUM(C70:Q70)</f>
        <v>22</v>
      </c>
      <c r="S70" s="21">
        <f>ROUNDUP(R70/3,0)</f>
        <v>8</v>
      </c>
    </row>
    <row r="72" spans="1:19">
      <c r="C72" s="176">
        <f>SUM(C4:C70)</f>
        <v>711</v>
      </c>
      <c r="D72" s="176">
        <f>SUM(D4:D70)</f>
        <v>280</v>
      </c>
      <c r="E72" s="176">
        <f t="shared" ref="E72:R72" si="6">SUM(E4:E70)</f>
        <v>130</v>
      </c>
      <c r="F72" s="176">
        <f t="shared" si="6"/>
        <v>273</v>
      </c>
      <c r="G72" s="176">
        <f t="shared" si="6"/>
        <v>106</v>
      </c>
      <c r="H72" s="176">
        <f t="shared" si="6"/>
        <v>419</v>
      </c>
      <c r="I72" s="176">
        <f t="shared" si="6"/>
        <v>141</v>
      </c>
      <c r="J72" s="176">
        <f t="shared" si="6"/>
        <v>281</v>
      </c>
      <c r="K72" s="176">
        <f t="shared" si="6"/>
        <v>412</v>
      </c>
      <c r="L72" s="176">
        <f t="shared" si="6"/>
        <v>179</v>
      </c>
      <c r="M72" s="176">
        <f t="shared" si="6"/>
        <v>103</v>
      </c>
      <c r="N72" s="176">
        <f t="shared" si="6"/>
        <v>6</v>
      </c>
      <c r="O72" s="176">
        <f t="shared" si="6"/>
        <v>8</v>
      </c>
      <c r="P72" s="176">
        <f t="shared" si="6"/>
        <v>8</v>
      </c>
      <c r="Q72" s="176">
        <f t="shared" si="6"/>
        <v>66</v>
      </c>
      <c r="R72" s="176">
        <f t="shared" si="6"/>
        <v>3123</v>
      </c>
    </row>
    <row r="75" spans="1:19">
      <c r="A75" s="56" t="s">
        <v>0</v>
      </c>
      <c r="B75" s="177" t="s">
        <v>1</v>
      </c>
      <c r="C75" s="178" t="s">
        <v>138</v>
      </c>
      <c r="D75" s="178" t="s">
        <v>137</v>
      </c>
      <c r="E75" s="178" t="s">
        <v>622</v>
      </c>
      <c r="F75" s="178" t="s">
        <v>150</v>
      </c>
      <c r="G75" s="178" t="s">
        <v>661</v>
      </c>
      <c r="H75" s="178" t="s">
        <v>152</v>
      </c>
      <c r="I75" s="178" t="s">
        <v>161</v>
      </c>
      <c r="J75" s="178" t="s">
        <v>149</v>
      </c>
      <c r="K75" s="178" t="s">
        <v>147</v>
      </c>
      <c r="L75" s="178" t="s">
        <v>131</v>
      </c>
      <c r="M75" s="178" t="s">
        <v>129</v>
      </c>
      <c r="N75" s="178" t="s">
        <v>127</v>
      </c>
      <c r="O75" s="178" t="s">
        <v>162</v>
      </c>
      <c r="P75" s="178" t="s">
        <v>145</v>
      </c>
      <c r="Q75" s="178" t="s">
        <v>141</v>
      </c>
      <c r="R75" s="17" t="s">
        <v>439</v>
      </c>
      <c r="S75" s="21" t="s">
        <v>440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"/>
  <dimension ref="A1:G54"/>
  <sheetViews>
    <sheetView workbookViewId="0">
      <selection activeCell="A7" sqref="A7:G17"/>
    </sheetView>
  </sheetViews>
  <sheetFormatPr baseColWidth="10" defaultRowHeight="12.75"/>
  <cols>
    <col min="1" max="1" width="14.85546875" bestFit="1" customWidth="1"/>
    <col min="2" max="2" width="5.7109375" bestFit="1" customWidth="1"/>
    <col min="3" max="3" width="11.42578125" customWidth="1"/>
    <col min="4" max="4" width="17.42578125" bestFit="1" customWidth="1"/>
    <col min="5" max="5" width="14.85546875" customWidth="1"/>
    <col min="6" max="6" width="5" bestFit="1" customWidth="1"/>
    <col min="7" max="7" width="12" bestFit="1" customWidth="1"/>
  </cols>
  <sheetData>
    <row r="1" spans="1:7" ht="26.25" customHeight="1" thickBot="1">
      <c r="A1" s="63"/>
      <c r="B1" s="61"/>
      <c r="C1" s="64"/>
      <c r="D1" s="65" t="s">
        <v>315</v>
      </c>
      <c r="E1" s="61"/>
      <c r="F1" s="61"/>
      <c r="G1" s="62"/>
    </row>
    <row r="2" spans="1:7" ht="13.5" thickBot="1"/>
    <row r="3" spans="1:7" ht="18.75" thickBot="1">
      <c r="C3" s="66"/>
      <c r="D3" s="67" t="s">
        <v>316</v>
      </c>
      <c r="E3" s="68"/>
    </row>
    <row r="5" spans="1:7">
      <c r="A5" s="3" t="s">
        <v>334</v>
      </c>
      <c r="B5" s="51" t="s">
        <v>3</v>
      </c>
      <c r="C5" s="45" t="s">
        <v>4</v>
      </c>
      <c r="D5" s="45" t="s">
        <v>164</v>
      </c>
      <c r="E5" s="52" t="s">
        <v>1</v>
      </c>
      <c r="F5" s="17" t="s">
        <v>0</v>
      </c>
      <c r="G5" s="51" t="s">
        <v>174</v>
      </c>
    </row>
    <row r="7" spans="1:7">
      <c r="A7" s="3" t="s">
        <v>167</v>
      </c>
    </row>
    <row r="8" spans="1:7">
      <c r="A8" s="3"/>
      <c r="B8" s="51">
        <v>1</v>
      </c>
      <c r="C8" s="45">
        <v>29.49</v>
      </c>
      <c r="D8" s="372" t="s">
        <v>726</v>
      </c>
      <c r="E8" s="52" t="s">
        <v>192</v>
      </c>
      <c r="F8" s="17">
        <v>2019</v>
      </c>
      <c r="G8" s="481">
        <v>1</v>
      </c>
    </row>
    <row r="9" spans="1:7">
      <c r="A9" s="3"/>
      <c r="B9" s="51">
        <v>2</v>
      </c>
      <c r="C9" s="45">
        <v>29.18</v>
      </c>
      <c r="D9" s="372" t="s">
        <v>550</v>
      </c>
      <c r="E9" s="52" t="s">
        <v>609</v>
      </c>
      <c r="F9" s="17">
        <v>2013</v>
      </c>
      <c r="G9" s="676">
        <v>2</v>
      </c>
    </row>
    <row r="10" spans="1:7">
      <c r="A10" s="3"/>
      <c r="B10" s="51">
        <v>3</v>
      </c>
      <c r="C10" s="45">
        <v>28.99</v>
      </c>
      <c r="D10" s="372" t="s">
        <v>177</v>
      </c>
      <c r="E10" s="52" t="s">
        <v>130</v>
      </c>
      <c r="F10" s="17">
        <v>2002</v>
      </c>
      <c r="G10" s="600">
        <v>3</v>
      </c>
    </row>
    <row r="11" spans="1:7">
      <c r="A11" s="3"/>
      <c r="B11" s="51">
        <v>4</v>
      </c>
      <c r="C11" s="45">
        <v>28.98</v>
      </c>
      <c r="D11" s="372" t="s">
        <v>179</v>
      </c>
      <c r="E11" s="678" t="s">
        <v>136</v>
      </c>
      <c r="F11" s="17">
        <v>2003</v>
      </c>
      <c r="G11" s="481">
        <v>1</v>
      </c>
    </row>
    <row r="12" spans="1:7">
      <c r="A12" s="3"/>
      <c r="B12" s="51">
        <v>5</v>
      </c>
      <c r="C12" s="45">
        <v>28.83</v>
      </c>
      <c r="D12" s="372" t="s">
        <v>179</v>
      </c>
      <c r="E12" s="52" t="s">
        <v>333</v>
      </c>
      <c r="F12" s="17">
        <v>2007</v>
      </c>
      <c r="G12" s="600">
        <v>3</v>
      </c>
    </row>
    <row r="13" spans="1:7">
      <c r="A13" s="3"/>
      <c r="B13" s="51">
        <v>6</v>
      </c>
      <c r="C13" s="753">
        <v>28.74</v>
      </c>
      <c r="D13" s="754" t="s">
        <v>726</v>
      </c>
      <c r="E13" s="759" t="s">
        <v>759</v>
      </c>
      <c r="F13" s="755">
        <v>2019</v>
      </c>
      <c r="G13" s="481">
        <v>1</v>
      </c>
    </row>
    <row r="14" spans="1:7">
      <c r="A14" s="3"/>
      <c r="B14" s="51">
        <v>7</v>
      </c>
      <c r="C14" s="45">
        <v>28.72</v>
      </c>
      <c r="D14" s="372" t="s">
        <v>662</v>
      </c>
      <c r="E14" s="679" t="s">
        <v>697</v>
      </c>
      <c r="F14" s="17">
        <v>2016</v>
      </c>
      <c r="G14" s="676">
        <v>2</v>
      </c>
    </row>
    <row r="15" spans="1:7">
      <c r="A15" s="3"/>
      <c r="B15" s="51">
        <v>8</v>
      </c>
      <c r="C15" s="49">
        <v>28.62</v>
      </c>
      <c r="D15" s="372" t="s">
        <v>726</v>
      </c>
      <c r="E15" s="677" t="s">
        <v>136</v>
      </c>
      <c r="F15" s="17">
        <v>2018</v>
      </c>
      <c r="G15" s="481">
        <v>1</v>
      </c>
    </row>
    <row r="16" spans="1:7">
      <c r="A16" s="3"/>
      <c r="B16" s="51">
        <v>9</v>
      </c>
      <c r="C16" s="49">
        <v>28.6</v>
      </c>
      <c r="D16" s="372" t="s">
        <v>726</v>
      </c>
      <c r="E16" s="679" t="s">
        <v>728</v>
      </c>
      <c r="F16" s="17">
        <v>2017</v>
      </c>
      <c r="G16" s="481">
        <v>1</v>
      </c>
    </row>
    <row r="17" spans="1:7">
      <c r="A17" s="3"/>
      <c r="B17" s="51">
        <v>10</v>
      </c>
      <c r="C17" s="45">
        <v>28.53</v>
      </c>
      <c r="D17" s="372" t="s">
        <v>550</v>
      </c>
      <c r="E17" s="679" t="s">
        <v>638</v>
      </c>
      <c r="F17" s="17">
        <v>2014</v>
      </c>
      <c r="G17" s="51">
        <v>5</v>
      </c>
    </row>
    <row r="19" spans="1:7" hidden="1">
      <c r="A19" s="3" t="s">
        <v>166</v>
      </c>
      <c r="B19" s="51"/>
      <c r="C19" s="45"/>
      <c r="D19" s="372"/>
      <c r="E19" s="52"/>
      <c r="F19" s="17"/>
      <c r="G19" s="53"/>
    </row>
    <row r="20" spans="1:7" hidden="1">
      <c r="A20" s="3"/>
      <c r="B20" s="51">
        <v>1</v>
      </c>
      <c r="C20" s="373">
        <v>38.75</v>
      </c>
      <c r="D20" s="374" t="s">
        <v>179</v>
      </c>
      <c r="E20" s="375" t="s">
        <v>136</v>
      </c>
      <c r="F20" s="376">
        <v>2003</v>
      </c>
      <c r="G20" s="51">
        <v>1</v>
      </c>
    </row>
    <row r="21" spans="1:7" hidden="1">
      <c r="A21" s="3"/>
      <c r="B21" s="51">
        <v>2</v>
      </c>
      <c r="C21" s="373">
        <v>38.64</v>
      </c>
      <c r="D21" s="374" t="s">
        <v>177</v>
      </c>
      <c r="E21" s="375" t="s">
        <v>130</v>
      </c>
      <c r="F21" s="376">
        <v>2002</v>
      </c>
      <c r="G21" s="378">
        <v>3</v>
      </c>
    </row>
    <row r="22" spans="1:7" hidden="1">
      <c r="A22" s="3"/>
      <c r="B22" s="51">
        <v>3</v>
      </c>
      <c r="C22" s="377">
        <f>28.83+9.7</f>
        <v>38.53</v>
      </c>
      <c r="D22" s="374" t="s">
        <v>179</v>
      </c>
      <c r="E22" s="375" t="s">
        <v>333</v>
      </c>
      <c r="F22" s="376">
        <v>2007</v>
      </c>
      <c r="G22" s="51">
        <v>3</v>
      </c>
    </row>
    <row r="23" spans="1:7" hidden="1">
      <c r="A23" s="3"/>
      <c r="B23" s="51">
        <v>4</v>
      </c>
      <c r="C23" s="377">
        <v>38.25</v>
      </c>
      <c r="D23" s="374" t="s">
        <v>487</v>
      </c>
      <c r="E23" s="375" t="s">
        <v>498</v>
      </c>
      <c r="F23" s="376">
        <v>2008</v>
      </c>
      <c r="G23" s="51">
        <v>4</v>
      </c>
    </row>
    <row r="24" spans="1:7" hidden="1">
      <c r="A24" s="3"/>
      <c r="B24" s="51">
        <v>5</v>
      </c>
      <c r="C24" s="377">
        <v>37.81</v>
      </c>
      <c r="D24" s="374" t="s">
        <v>487</v>
      </c>
      <c r="E24" s="375" t="s">
        <v>545</v>
      </c>
      <c r="F24" s="376">
        <v>2010</v>
      </c>
      <c r="G24" s="51">
        <v>2</v>
      </c>
    </row>
    <row r="25" spans="1:7" hidden="1">
      <c r="A25" s="3"/>
      <c r="B25" s="51">
        <v>5</v>
      </c>
      <c r="C25" s="377">
        <v>37.81</v>
      </c>
      <c r="D25" s="374" t="s">
        <v>487</v>
      </c>
      <c r="E25" s="375" t="s">
        <v>502</v>
      </c>
      <c r="F25" s="376">
        <v>2008</v>
      </c>
      <c r="G25" s="51">
        <v>2</v>
      </c>
    </row>
    <row r="26" spans="1:7" hidden="1">
      <c r="A26" s="3"/>
      <c r="B26" s="51">
        <v>7</v>
      </c>
      <c r="C26" s="377">
        <v>37.799999999999997</v>
      </c>
      <c r="D26" s="374" t="s">
        <v>177</v>
      </c>
      <c r="E26" s="375" t="s">
        <v>503</v>
      </c>
      <c r="F26" s="376">
        <v>2001</v>
      </c>
      <c r="G26" s="378">
        <v>2</v>
      </c>
    </row>
    <row r="27" spans="1:7" hidden="1">
      <c r="A27" s="3"/>
      <c r="B27" s="51">
        <v>8</v>
      </c>
      <c r="C27" s="377">
        <v>37.770000000000003</v>
      </c>
      <c r="D27" s="374" t="s">
        <v>487</v>
      </c>
      <c r="E27" s="375" t="s">
        <v>544</v>
      </c>
      <c r="F27" s="376">
        <v>2010</v>
      </c>
      <c r="G27" s="378">
        <v>2</v>
      </c>
    </row>
    <row r="28" spans="1:7" hidden="1">
      <c r="A28" s="3"/>
      <c r="B28" s="51">
        <v>9</v>
      </c>
      <c r="C28" s="377">
        <v>37.76</v>
      </c>
      <c r="D28" s="374" t="s">
        <v>179</v>
      </c>
      <c r="E28" s="375" t="s">
        <v>134</v>
      </c>
      <c r="F28" s="376">
        <v>2006</v>
      </c>
      <c r="G28" s="378">
        <v>3</v>
      </c>
    </row>
    <row r="29" spans="1:7" hidden="1">
      <c r="A29" s="3"/>
      <c r="B29" s="51">
        <v>10</v>
      </c>
      <c r="C29" s="49">
        <v>37.61</v>
      </c>
      <c r="D29" s="372" t="s">
        <v>177</v>
      </c>
      <c r="E29" s="52" t="s">
        <v>173</v>
      </c>
      <c r="F29" s="17">
        <v>1999</v>
      </c>
      <c r="G29" s="51">
        <v>2</v>
      </c>
    </row>
    <row r="30" spans="1:7" hidden="1">
      <c r="A30" s="3"/>
      <c r="B30" s="51"/>
      <c r="C30" s="45"/>
      <c r="D30" s="372"/>
      <c r="E30" s="52"/>
      <c r="F30" s="17"/>
      <c r="G30" s="53"/>
    </row>
    <row r="31" spans="1:7" hidden="1">
      <c r="A31" s="419"/>
      <c r="B31" s="419"/>
      <c r="C31" s="419"/>
      <c r="D31" s="419"/>
      <c r="E31" s="419"/>
      <c r="F31" s="419"/>
      <c r="G31" s="419"/>
    </row>
    <row r="32" spans="1:7">
      <c r="A32" s="3" t="s">
        <v>165</v>
      </c>
    </row>
    <row r="33" spans="1:7">
      <c r="A33" s="3"/>
      <c r="B33" s="51">
        <v>1</v>
      </c>
      <c r="C33" s="45">
        <v>118.57</v>
      </c>
      <c r="D33" s="372" t="s">
        <v>175</v>
      </c>
      <c r="E33" s="38" t="s">
        <v>155</v>
      </c>
      <c r="F33" s="17">
        <v>1988</v>
      </c>
      <c r="G33" s="481">
        <v>1</v>
      </c>
    </row>
    <row r="34" spans="1:7">
      <c r="A34" s="3"/>
      <c r="B34" s="51">
        <v>2</v>
      </c>
      <c r="C34" s="45">
        <v>118.51</v>
      </c>
      <c r="D34" s="372" t="s">
        <v>176</v>
      </c>
      <c r="E34" s="52" t="s">
        <v>157</v>
      </c>
      <c r="F34" s="17">
        <v>1996</v>
      </c>
      <c r="G34" s="51">
        <v>10</v>
      </c>
    </row>
    <row r="35" spans="1:7">
      <c r="A35" s="3"/>
      <c r="B35" s="51">
        <v>3</v>
      </c>
      <c r="C35" s="45">
        <v>118.47</v>
      </c>
      <c r="D35" s="372" t="s">
        <v>177</v>
      </c>
      <c r="E35" s="52" t="s">
        <v>178</v>
      </c>
      <c r="F35" s="17">
        <v>1991</v>
      </c>
      <c r="G35" s="600">
        <v>3</v>
      </c>
    </row>
    <row r="36" spans="1:7">
      <c r="A36" s="3"/>
      <c r="B36" s="51">
        <v>4</v>
      </c>
      <c r="C36" s="45">
        <v>118.36</v>
      </c>
      <c r="D36" s="372" t="s">
        <v>176</v>
      </c>
      <c r="E36" s="38" t="s">
        <v>156</v>
      </c>
      <c r="F36" s="17">
        <v>1995</v>
      </c>
      <c r="G36" s="676">
        <v>2</v>
      </c>
    </row>
    <row r="37" spans="1:7">
      <c r="A37" s="3"/>
      <c r="B37" s="51">
        <v>5</v>
      </c>
      <c r="C37" s="45">
        <v>118.32</v>
      </c>
      <c r="D37" s="372" t="s">
        <v>367</v>
      </c>
      <c r="E37" s="38" t="s">
        <v>133</v>
      </c>
      <c r="F37" s="17">
        <v>1993</v>
      </c>
      <c r="G37" s="481">
        <v>1</v>
      </c>
    </row>
    <row r="38" spans="1:7">
      <c r="A38" s="3"/>
      <c r="B38" s="51">
        <v>6</v>
      </c>
      <c r="C38" s="49">
        <v>118.3</v>
      </c>
      <c r="D38" s="372" t="s">
        <v>367</v>
      </c>
      <c r="E38" s="38" t="s">
        <v>151</v>
      </c>
      <c r="F38" s="17">
        <v>1993</v>
      </c>
      <c r="G38" s="481">
        <v>1</v>
      </c>
    </row>
    <row r="39" spans="1:7">
      <c r="A39" s="3"/>
      <c r="B39" s="51">
        <v>7</v>
      </c>
      <c r="C39" s="49">
        <v>118.16</v>
      </c>
      <c r="D39" s="372" t="s">
        <v>175</v>
      </c>
      <c r="E39" s="38" t="s">
        <v>153</v>
      </c>
      <c r="F39" s="17">
        <v>1987</v>
      </c>
      <c r="G39" s="481">
        <v>1</v>
      </c>
    </row>
    <row r="40" spans="1:7">
      <c r="A40" s="3"/>
      <c r="B40" s="51">
        <v>8</v>
      </c>
      <c r="C40" s="49">
        <v>118.12</v>
      </c>
      <c r="D40" s="372" t="s">
        <v>175</v>
      </c>
      <c r="E40" s="38" t="s">
        <v>154</v>
      </c>
      <c r="F40" s="17">
        <v>1988</v>
      </c>
      <c r="G40" s="676">
        <v>2</v>
      </c>
    </row>
    <row r="41" spans="1:7">
      <c r="A41" s="3"/>
      <c r="B41" s="51">
        <v>9</v>
      </c>
      <c r="C41" s="49">
        <v>118.05</v>
      </c>
      <c r="D41" s="372" t="s">
        <v>175</v>
      </c>
      <c r="E41" s="677" t="s">
        <v>504</v>
      </c>
      <c r="F41" s="17">
        <v>1986</v>
      </c>
      <c r="G41" s="600">
        <v>3</v>
      </c>
    </row>
    <row r="42" spans="1:7">
      <c r="A42" s="3"/>
      <c r="B42" s="51">
        <v>10</v>
      </c>
      <c r="C42" s="49">
        <v>117.98</v>
      </c>
      <c r="D42" s="372" t="s">
        <v>168</v>
      </c>
      <c r="E42" s="52" t="s">
        <v>505</v>
      </c>
      <c r="F42" s="17">
        <v>1984</v>
      </c>
      <c r="G42" s="51">
        <v>7</v>
      </c>
    </row>
    <row r="44" spans="1:7">
      <c r="A44" s="3" t="s">
        <v>163</v>
      </c>
    </row>
    <row r="45" spans="1:7">
      <c r="A45" s="3"/>
      <c r="B45" s="51">
        <v>1</v>
      </c>
      <c r="C45" s="45">
        <v>145.43</v>
      </c>
      <c r="D45" s="372" t="s">
        <v>168</v>
      </c>
      <c r="E45" s="38" t="s">
        <v>170</v>
      </c>
      <c r="F45" s="17">
        <v>1982</v>
      </c>
      <c r="G45" s="51">
        <v>8</v>
      </c>
    </row>
    <row r="46" spans="1:7">
      <c r="A46" s="3"/>
      <c r="B46" s="51">
        <v>2</v>
      </c>
      <c r="C46" s="45">
        <v>145.21</v>
      </c>
      <c r="D46" s="372" t="s">
        <v>169</v>
      </c>
      <c r="E46" s="677" t="s">
        <v>171</v>
      </c>
      <c r="F46" s="17">
        <v>1957</v>
      </c>
      <c r="G46" s="481">
        <v>1</v>
      </c>
    </row>
    <row r="47" spans="1:7">
      <c r="A47" s="3"/>
      <c r="B47" s="51">
        <v>3</v>
      </c>
      <c r="C47" s="45">
        <v>144.65</v>
      </c>
      <c r="D47" s="372" t="s">
        <v>172</v>
      </c>
      <c r="E47" s="677" t="s">
        <v>173</v>
      </c>
      <c r="F47" s="17">
        <v>1949</v>
      </c>
      <c r="G47" s="676">
        <v>2</v>
      </c>
    </row>
    <row r="48" spans="1:7">
      <c r="A48" s="3"/>
      <c r="B48" s="51">
        <v>4</v>
      </c>
      <c r="C48" s="45">
        <v>144.58000000000001</v>
      </c>
      <c r="D48" s="372" t="s">
        <v>364</v>
      </c>
      <c r="E48" s="680" t="s">
        <v>500</v>
      </c>
      <c r="F48" s="17">
        <v>1970</v>
      </c>
      <c r="G48" s="51">
        <v>6</v>
      </c>
    </row>
    <row r="49" spans="1:7">
      <c r="A49" s="3"/>
      <c r="B49" s="51">
        <v>5</v>
      </c>
      <c r="C49" s="45">
        <v>144.29</v>
      </c>
      <c r="D49" s="372" t="s">
        <v>362</v>
      </c>
      <c r="E49" s="677" t="s">
        <v>136</v>
      </c>
      <c r="F49" s="17">
        <v>1960</v>
      </c>
      <c r="G49" s="676">
        <v>2</v>
      </c>
    </row>
    <row r="50" spans="1:7">
      <c r="A50" s="3"/>
      <c r="B50" s="51">
        <v>6</v>
      </c>
      <c r="C50" s="45">
        <v>144.22999999999999</v>
      </c>
      <c r="D50" s="372" t="s">
        <v>172</v>
      </c>
      <c r="E50" s="677" t="s">
        <v>501</v>
      </c>
      <c r="F50" s="17">
        <v>1953</v>
      </c>
      <c r="G50" s="51">
        <v>6</v>
      </c>
    </row>
    <row r="51" spans="1:7">
      <c r="A51" s="3"/>
      <c r="B51" s="51">
        <v>7</v>
      </c>
      <c r="C51" s="45">
        <v>144.19</v>
      </c>
      <c r="D51" s="372" t="s">
        <v>362</v>
      </c>
      <c r="E51" s="680" t="s">
        <v>500</v>
      </c>
      <c r="F51" s="17">
        <v>1958</v>
      </c>
      <c r="G51" s="51">
        <v>4</v>
      </c>
    </row>
    <row r="52" spans="1:7">
      <c r="A52" s="3"/>
      <c r="B52" s="51">
        <v>8</v>
      </c>
      <c r="C52" s="45">
        <v>144.07</v>
      </c>
      <c r="D52" s="372" t="s">
        <v>362</v>
      </c>
      <c r="E52" s="677" t="s">
        <v>506</v>
      </c>
      <c r="F52" s="17">
        <v>1964</v>
      </c>
      <c r="G52" s="51">
        <v>5</v>
      </c>
    </row>
    <row r="53" spans="1:7">
      <c r="A53" s="3"/>
      <c r="B53" s="51">
        <v>9</v>
      </c>
      <c r="C53" s="45">
        <v>144.05000000000001</v>
      </c>
      <c r="D53" s="372" t="s">
        <v>364</v>
      </c>
      <c r="E53" s="677" t="s">
        <v>173</v>
      </c>
      <c r="F53" s="17">
        <v>1969</v>
      </c>
      <c r="G53" s="600">
        <v>3</v>
      </c>
    </row>
    <row r="54" spans="1:7">
      <c r="A54" s="3"/>
      <c r="B54" s="51">
        <v>10</v>
      </c>
      <c r="C54" s="49">
        <v>144</v>
      </c>
      <c r="D54" s="372" t="s">
        <v>169</v>
      </c>
      <c r="E54" s="678" t="s">
        <v>507</v>
      </c>
      <c r="F54" s="17">
        <v>1956</v>
      </c>
      <c r="G54" s="676">
        <v>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31</vt:i4>
      </vt:variant>
    </vt:vector>
  </HeadingPairs>
  <TitlesOfParts>
    <vt:vector size="31" baseType="lpstr">
      <vt:lpstr>Schweizermeisterschaften</vt:lpstr>
      <vt:lpstr>SM Vereinsturnen gesamt</vt:lpstr>
      <vt:lpstr>Turnfestresultate</vt:lpstr>
      <vt:lpstr>Verbandsturntag GL</vt:lpstr>
      <vt:lpstr>Kantonalmeisterschaften SZ</vt:lpstr>
      <vt:lpstr>Cup-Resultate</vt:lpstr>
      <vt:lpstr>Resultate 2007</vt:lpstr>
      <vt:lpstr>Turnfesteinsätze</vt:lpstr>
      <vt:lpstr>Turnfestrekorde</vt:lpstr>
      <vt:lpstr>Vereinsrekorde</vt:lpstr>
      <vt:lpstr>GYB</vt:lpstr>
      <vt:lpstr>GYK</vt:lpstr>
      <vt:lpstr>SR</vt:lpstr>
      <vt:lpstr>PS</vt:lpstr>
      <vt:lpstr>SB</vt:lpstr>
      <vt:lpstr>STH</vt:lpstr>
      <vt:lpstr>HO</vt:lpstr>
      <vt:lpstr>STS</vt:lpstr>
      <vt:lpstr>KUG</vt:lpstr>
      <vt:lpstr>WE</vt:lpstr>
      <vt:lpstr>800M</vt:lpstr>
      <vt:lpstr>WU</vt:lpstr>
      <vt:lpstr>FTA DTV</vt:lpstr>
      <vt:lpstr>GYG</vt:lpstr>
      <vt:lpstr>SP</vt:lpstr>
      <vt:lpstr>PF</vt:lpstr>
      <vt:lpstr>BA</vt:lpstr>
      <vt:lpstr>400M</vt:lpstr>
      <vt:lpstr>4X100M</vt:lpstr>
      <vt:lpstr>1000M</vt:lpstr>
      <vt:lpstr>HW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</dc:creator>
  <cp:lastModifiedBy>Chef vo Hus</cp:lastModifiedBy>
  <cp:lastPrinted>2017-09-14T14:07:38Z</cp:lastPrinted>
  <dcterms:created xsi:type="dcterms:W3CDTF">2006-08-03T20:43:31Z</dcterms:created>
  <dcterms:modified xsi:type="dcterms:W3CDTF">2019-07-06T22:53:33Z</dcterms:modified>
</cp:coreProperties>
</file>